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 activeTab="8"/>
  </bookViews>
  <sheets>
    <sheet name="汇总表" sheetId="9" r:id="rId1"/>
    <sheet name="莲花村" sheetId="1" r:id="rId2"/>
    <sheet name="美埔村" sheetId="2" r:id="rId3"/>
    <sheet name="澳溪村" sheetId="3" r:id="rId4"/>
    <sheet name="云洋村" sheetId="4" r:id="rId5"/>
    <sheet name="溪东村" sheetId="5" r:id="rId6"/>
    <sheet name="白沙仑" sheetId="6" r:id="rId7"/>
    <sheet name="窑市村" sheetId="8" r:id="rId8"/>
    <sheet name="企业" sheetId="7" r:id="rId9"/>
  </sheets>
  <definedNames>
    <definedName name="_xlnm.Print_Area" localSheetId="0">汇总表!$A$1:$M$12</definedName>
    <definedName name="_xlnm.Print_Titles" localSheetId="1">莲花村!$1:$3</definedName>
    <definedName name="_xlnm.Print_Titles" localSheetId="2">美埔村!$1:$3</definedName>
  </definedNames>
  <calcPr calcId="144525"/>
</workbook>
</file>

<file path=xl/sharedStrings.xml><?xml version="1.0" encoding="utf-8"?>
<sst xmlns="http://schemas.openxmlformats.org/spreadsheetml/2006/main" count="149">
  <si>
    <t>莲花镇2022年水稻生产全程机械化社会服务补助资金汇总表</t>
  </si>
  <si>
    <t>序号</t>
  </si>
  <si>
    <t>村居</t>
  </si>
  <si>
    <t>育秧面积（亩）</t>
  </si>
  <si>
    <t>育秧补助金额（70元/亩）</t>
  </si>
  <si>
    <t>机耕面积（亩）</t>
  </si>
  <si>
    <t>机耕补助金额（140元/亩）</t>
  </si>
  <si>
    <t>机插面积（亩）</t>
  </si>
  <si>
    <t>机插补助金额（80元/亩）</t>
  </si>
  <si>
    <t>机收面积（亩）</t>
  </si>
  <si>
    <t>机收补助金额（90元/亩）</t>
  </si>
  <si>
    <t>机烘面积（亩）</t>
  </si>
  <si>
    <t>机烘补助金额（70元/亩）</t>
  </si>
  <si>
    <t>补助总金额（元）</t>
  </si>
  <si>
    <t>莲花村</t>
  </si>
  <si>
    <t>美埔村</t>
  </si>
  <si>
    <t>澳溪村</t>
  </si>
  <si>
    <t>云洋村</t>
  </si>
  <si>
    <t>溪东村</t>
  </si>
  <si>
    <t>白沙仑</t>
  </si>
  <si>
    <t>窑市村</t>
  </si>
  <si>
    <t>合计</t>
  </si>
  <si>
    <t>合计：人民币叁拾柒万肆仟叁佰零叁元捌角整</t>
  </si>
  <si>
    <t>莲花镇莲花村2022年早中稻生产全程机械化社会服务补助资金明细表</t>
  </si>
  <si>
    <t>种植户</t>
  </si>
  <si>
    <t>补助资金构成（服务环节）</t>
  </si>
  <si>
    <t>叶福清</t>
  </si>
  <si>
    <t>叶忠礼</t>
  </si>
  <si>
    <t>叶聪周</t>
  </si>
  <si>
    <t>叶玉堆</t>
  </si>
  <si>
    <t>叶怡文</t>
  </si>
  <si>
    <t>叶金枪</t>
  </si>
  <si>
    <t>庄惠丽</t>
  </si>
  <si>
    <t>叶红阳</t>
  </si>
  <si>
    <t>叶怡成</t>
  </si>
  <si>
    <t>李荣顺</t>
  </si>
  <si>
    <t>叶江水</t>
  </si>
  <si>
    <t>叶清河</t>
  </si>
  <si>
    <t>陈惠珠</t>
  </si>
  <si>
    <t>叶水明</t>
  </si>
  <si>
    <t>叶德亮</t>
  </si>
  <si>
    <t>叶振耀</t>
  </si>
  <si>
    <t>叶水车</t>
  </si>
  <si>
    <t>叶仙梅</t>
  </si>
  <si>
    <t>蔡加水</t>
  </si>
  <si>
    <t>杨玉麟</t>
  </si>
  <si>
    <t>叶专治</t>
  </si>
  <si>
    <t>叶玉明</t>
  </si>
  <si>
    <t>沈天良</t>
  </si>
  <si>
    <t>蔡礼炎</t>
  </si>
  <si>
    <t>叶海水</t>
  </si>
  <si>
    <t>庄根在</t>
  </si>
  <si>
    <t>叶金禄</t>
  </si>
  <si>
    <t>叶珠彬</t>
  </si>
  <si>
    <t>叶国庆</t>
  </si>
  <si>
    <t>林本汉</t>
  </si>
  <si>
    <t>叶金色</t>
  </si>
  <si>
    <t>林跃进</t>
  </si>
  <si>
    <t>陈惠英</t>
  </si>
  <si>
    <t>叶添丁</t>
  </si>
  <si>
    <t>叶金镖</t>
  </si>
  <si>
    <t>叶扩</t>
  </si>
  <si>
    <t>李忠乙</t>
  </si>
  <si>
    <t>叶火勇</t>
  </si>
  <si>
    <t>叶煌胜</t>
  </si>
  <si>
    <t>李少贵</t>
  </si>
  <si>
    <t>叶池</t>
  </si>
  <si>
    <t>叶金良</t>
  </si>
  <si>
    <t>叶国展</t>
  </si>
  <si>
    <t>叶国注</t>
  </si>
  <si>
    <t>叶评</t>
  </si>
  <si>
    <t>叶美仁</t>
  </si>
  <si>
    <t>叶礼花</t>
  </si>
  <si>
    <t>叶海滨</t>
  </si>
  <si>
    <t>叶国荣</t>
  </si>
  <si>
    <t>王月娇</t>
  </si>
  <si>
    <t>叶少华</t>
  </si>
  <si>
    <t>叶清年</t>
  </si>
  <si>
    <t>叶小良</t>
  </si>
  <si>
    <t>叶连兴</t>
  </si>
  <si>
    <t>叶蝶</t>
  </si>
  <si>
    <t>叶春福</t>
  </si>
  <si>
    <t>叶怡昌</t>
  </si>
  <si>
    <t>叶军营</t>
  </si>
  <si>
    <t>叶勇志</t>
  </si>
  <si>
    <t>叶世春</t>
  </si>
  <si>
    <t>李荣中</t>
  </si>
  <si>
    <t>蔡美桂</t>
  </si>
  <si>
    <t>叶聪明</t>
  </si>
  <si>
    <t>许秀莲</t>
  </si>
  <si>
    <t>李启明</t>
  </si>
  <si>
    <t>李友田</t>
  </si>
  <si>
    <t>李仁和</t>
  </si>
  <si>
    <t>叶建南</t>
  </si>
  <si>
    <t>莲花镇美埔村2022年早中稻生产全程机械化社会服务补助资金明细表</t>
  </si>
  <si>
    <t>陈堪清</t>
  </si>
  <si>
    <t>吴福顺</t>
  </si>
  <si>
    <t>李志平</t>
  </si>
  <si>
    <t>李庆智</t>
  </si>
  <si>
    <t>吴水出</t>
  </si>
  <si>
    <t>叶志新</t>
  </si>
  <si>
    <t>张军伟</t>
  </si>
  <si>
    <t>罗贯华</t>
  </si>
  <si>
    <t>吴在吾</t>
  </si>
  <si>
    <t>吴朝好</t>
  </si>
  <si>
    <t>叶永川</t>
  </si>
  <si>
    <t>吴福气</t>
  </si>
  <si>
    <t>吴清安</t>
  </si>
  <si>
    <t>吴勇全</t>
  </si>
  <si>
    <t>吴国泰</t>
  </si>
  <si>
    <t>陈金墩</t>
  </si>
  <si>
    <t>叶水成</t>
  </si>
  <si>
    <t>李亚生</t>
  </si>
  <si>
    <t>张桂香</t>
  </si>
  <si>
    <t>张治刚</t>
  </si>
  <si>
    <t>吴清标</t>
  </si>
  <si>
    <t>叶青海</t>
  </si>
  <si>
    <t>莲花镇澳溪村2022年早中稻生产全程机械化社会服务补助资金明细表</t>
  </si>
  <si>
    <t>陈建川</t>
  </si>
  <si>
    <t>宋志江</t>
  </si>
  <si>
    <t>莲花镇云洋村2022年早中稻生产全程机械化社会服务补助资金明细表</t>
  </si>
  <si>
    <t>黄辉煌</t>
  </si>
  <si>
    <t>洪任何</t>
  </si>
  <si>
    <t>陈进辉</t>
  </si>
  <si>
    <t>陈天赐</t>
  </si>
  <si>
    <t>纪丹枫</t>
  </si>
  <si>
    <t>洪水民</t>
  </si>
  <si>
    <t>叶彩娥</t>
  </si>
  <si>
    <t>莲花镇溪东村2022年早中稻生产全程机械化社会服务补助资金明细表</t>
  </si>
  <si>
    <t>陈志杰</t>
  </si>
  <si>
    <t>叶福平</t>
  </si>
  <si>
    <t>莲花镇白沙仑2022年早中稻生产全程机械化社会服务补助资金明细表</t>
  </si>
  <si>
    <t>李渊汀</t>
  </si>
  <si>
    <t>林龙秋</t>
  </si>
  <si>
    <t>朱荣兵</t>
  </si>
  <si>
    <t>林水成</t>
  </si>
  <si>
    <t>林约翰</t>
  </si>
  <si>
    <t>李智川</t>
  </si>
  <si>
    <t>林水传</t>
  </si>
  <si>
    <t>莲花镇窑市村2022年早中稻生产全程机械化社会服务补助资金明细表</t>
  </si>
  <si>
    <t>卢进树</t>
  </si>
  <si>
    <t>叶育木</t>
  </si>
  <si>
    <t>卓宗益</t>
  </si>
  <si>
    <t>黄泓达</t>
  </si>
  <si>
    <t>林素娇</t>
  </si>
  <si>
    <t>李俊生</t>
  </si>
  <si>
    <t>莲花镇2022年早中稻生产全程机械化社会服务补助资金（农场、公司）</t>
  </si>
  <si>
    <t>厦门市绿瓢虫农业科技有限公司</t>
  </si>
  <si>
    <t>厦门市同安区琳祺家庭农场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</si>
</sst>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b/>
      <sz val="2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4" applyNumberFormat="0" applyAlignment="0" applyProtection="0">
      <alignment vertical="center"/>
    </xf>
    <xf numFmtId="0" fontId="26" fillId="14" borderId="18" applyNumberFormat="0" applyAlignment="0" applyProtection="0">
      <alignment vertical="center"/>
    </xf>
    <xf numFmtId="0" fontId="8" fillId="6" borderId="1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O10" sqref="O10"/>
    </sheetView>
  </sheetViews>
  <sheetFormatPr defaultColWidth="9" defaultRowHeight="13.5"/>
  <cols>
    <col min="1" max="1" width="6.5" customWidth="1"/>
    <col min="2" max="2" width="12.625" customWidth="1"/>
    <col min="3" max="3" width="9" customWidth="1"/>
    <col min="4" max="4" width="9.75" customWidth="1"/>
    <col min="5" max="5" width="9" customWidth="1"/>
    <col min="6" max="6" width="10.125" customWidth="1"/>
    <col min="7" max="12" width="9" customWidth="1"/>
    <col min="13" max="13" width="18.875" customWidth="1"/>
  </cols>
  <sheetData>
    <row r="1" ht="72" customHeight="1" spans="1:1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ht="57.75" customHeight="1" spans="1:13">
      <c r="A2" s="19" t="s">
        <v>1</v>
      </c>
      <c r="B2" s="19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19" t="s">
        <v>13</v>
      </c>
    </row>
    <row r="3" ht="38.45" customHeight="1" spans="1:13">
      <c r="A3" s="19">
        <v>1</v>
      </c>
      <c r="B3" s="19" t="s">
        <v>14</v>
      </c>
      <c r="C3" s="19">
        <f>+莲花村!C72</f>
        <v>63.27</v>
      </c>
      <c r="D3" s="19">
        <f>+莲花村!D72</f>
        <v>4428.9</v>
      </c>
      <c r="E3" s="19">
        <f>+莲花村!E72</f>
        <v>49.37</v>
      </c>
      <c r="F3" s="19">
        <f>+莲花村!F72</f>
        <v>6911.8</v>
      </c>
      <c r="G3" s="19">
        <f>+莲花村!G72</f>
        <v>24.07</v>
      </c>
      <c r="H3" s="19">
        <f>+莲花村!H72</f>
        <v>1925.6</v>
      </c>
      <c r="I3" s="19">
        <f>+莲花村!I72</f>
        <v>159.68</v>
      </c>
      <c r="J3" s="19">
        <f>+莲花村!J72</f>
        <v>14371.2</v>
      </c>
      <c r="K3" s="19">
        <f>+莲花村!K72</f>
        <v>0</v>
      </c>
      <c r="L3" s="19">
        <f>+莲花村!L72</f>
        <v>0</v>
      </c>
      <c r="M3" s="19">
        <f>+D3+F3+H3+J3+L3</f>
        <v>27637.5</v>
      </c>
    </row>
    <row r="4" ht="35.45" customHeight="1" spans="1:13">
      <c r="A4" s="19">
        <v>2</v>
      </c>
      <c r="B4" s="19" t="s">
        <v>15</v>
      </c>
      <c r="C4" s="19">
        <f>+美埔村!C26</f>
        <v>298.52</v>
      </c>
      <c r="D4" s="19">
        <f>+美埔村!D26</f>
        <v>20896.4</v>
      </c>
      <c r="E4" s="19">
        <f>+美埔村!E26</f>
        <v>313.52</v>
      </c>
      <c r="F4" s="19">
        <f>+美埔村!F26</f>
        <v>43892.8</v>
      </c>
      <c r="G4" s="19">
        <f>+美埔村!G26</f>
        <v>265.23</v>
      </c>
      <c r="H4" s="19">
        <f>+美埔村!H26</f>
        <v>21218.4</v>
      </c>
      <c r="I4" s="19">
        <f>+美埔村!I26</f>
        <v>292.95</v>
      </c>
      <c r="J4" s="19">
        <f>+美埔村!J26</f>
        <v>26365.5</v>
      </c>
      <c r="K4" s="19">
        <f>+美埔村!K26</f>
        <v>0</v>
      </c>
      <c r="L4" s="19">
        <f>+美埔村!L26</f>
        <v>0</v>
      </c>
      <c r="M4" s="19">
        <f t="shared" ref="M4:M9" si="0">+D4+F4+H4+J4+L4</f>
        <v>112373.1</v>
      </c>
    </row>
    <row r="5" ht="35.45" customHeight="1" spans="1:13">
      <c r="A5" s="19">
        <v>3</v>
      </c>
      <c r="B5" s="19" t="s">
        <v>16</v>
      </c>
      <c r="C5" s="19">
        <f>+澳溪村!C6</f>
        <v>118</v>
      </c>
      <c r="D5" s="19">
        <f>+澳溪村!D6</f>
        <v>8260</v>
      </c>
      <c r="E5" s="19">
        <f>+澳溪村!E6</f>
        <v>118</v>
      </c>
      <c r="F5" s="19">
        <f>+澳溪村!F6</f>
        <v>16520</v>
      </c>
      <c r="G5" s="19">
        <f>+澳溪村!G6</f>
        <v>118</v>
      </c>
      <c r="H5" s="19">
        <f>+澳溪村!H6</f>
        <v>9440</v>
      </c>
      <c r="I5" s="19">
        <f>+澳溪村!I6</f>
        <v>118</v>
      </c>
      <c r="J5" s="19">
        <f>+澳溪村!J6</f>
        <v>10620</v>
      </c>
      <c r="K5" s="19">
        <f>+澳溪村!K6</f>
        <v>118</v>
      </c>
      <c r="L5" s="19">
        <f>+澳溪村!L6</f>
        <v>8260</v>
      </c>
      <c r="M5" s="19">
        <f t="shared" si="0"/>
        <v>53100</v>
      </c>
    </row>
    <row r="6" ht="35.45" customHeight="1" spans="1:13">
      <c r="A6" s="19">
        <v>4</v>
      </c>
      <c r="B6" s="19" t="s">
        <v>17</v>
      </c>
      <c r="C6" s="19">
        <f>+云洋村!C11</f>
        <v>257.55</v>
      </c>
      <c r="D6" s="19">
        <f>+云洋村!D11</f>
        <v>18028.5</v>
      </c>
      <c r="E6" s="19">
        <f>+云洋村!E11</f>
        <v>257.55</v>
      </c>
      <c r="F6" s="19">
        <f>+云洋村!F11</f>
        <v>36057</v>
      </c>
      <c r="G6" s="19">
        <f>+云洋村!G11</f>
        <v>204.95</v>
      </c>
      <c r="H6" s="19">
        <f>+云洋村!H11</f>
        <v>16396</v>
      </c>
      <c r="I6" s="19">
        <f>+云洋村!I11</f>
        <v>257.55</v>
      </c>
      <c r="J6" s="19">
        <f>+云洋村!J11</f>
        <v>23179.5</v>
      </c>
      <c r="K6" s="19">
        <f>+云洋村!K11</f>
        <v>0</v>
      </c>
      <c r="L6" s="19">
        <f>+云洋村!L11</f>
        <v>0</v>
      </c>
      <c r="M6" s="19">
        <f t="shared" si="0"/>
        <v>93661</v>
      </c>
    </row>
    <row r="7" ht="35.45" customHeight="1" spans="1:13">
      <c r="A7" s="19">
        <v>5</v>
      </c>
      <c r="B7" s="19" t="s">
        <v>18</v>
      </c>
      <c r="C7" s="19">
        <f>+溪东村!C6</f>
        <v>50.22</v>
      </c>
      <c r="D7" s="19">
        <f>+溪东村!D6</f>
        <v>3515.4</v>
      </c>
      <c r="E7" s="19">
        <f>+溪东村!E6</f>
        <v>50.22</v>
      </c>
      <c r="F7" s="19">
        <f>+溪东村!F6</f>
        <v>7030.8</v>
      </c>
      <c r="G7" s="19">
        <f>+溪东村!G6</f>
        <v>24</v>
      </c>
      <c r="H7" s="19">
        <f>+溪东村!H6</f>
        <v>1920</v>
      </c>
      <c r="I7" s="19">
        <f>+溪东村!I6</f>
        <v>3</v>
      </c>
      <c r="J7" s="19">
        <f>+溪东村!J6</f>
        <v>270</v>
      </c>
      <c r="K7" s="19">
        <f>+溪东村!K6</f>
        <v>0</v>
      </c>
      <c r="L7" s="19">
        <f>+溪东村!L6</f>
        <v>0</v>
      </c>
      <c r="M7" s="19">
        <f t="shared" si="0"/>
        <v>12736.2</v>
      </c>
    </row>
    <row r="8" ht="35.45" customHeight="1" spans="1:13">
      <c r="A8" s="19">
        <v>6</v>
      </c>
      <c r="B8" s="19" t="s">
        <v>19</v>
      </c>
      <c r="C8" s="19">
        <f>+白沙仑!C11</f>
        <v>24.2</v>
      </c>
      <c r="D8" s="19">
        <f>+白沙仑!D11</f>
        <v>1694</v>
      </c>
      <c r="E8" s="19">
        <f>+白沙仑!E11</f>
        <v>24.2</v>
      </c>
      <c r="F8" s="19">
        <f>+白沙仑!F11</f>
        <v>3388</v>
      </c>
      <c r="G8" s="19">
        <f>+白沙仑!G11</f>
        <v>24.2</v>
      </c>
      <c r="H8" s="19">
        <f>+白沙仑!H11</f>
        <v>1936</v>
      </c>
      <c r="I8" s="19">
        <f>+白沙仑!I11</f>
        <v>4</v>
      </c>
      <c r="J8" s="19">
        <f>+白沙仑!J11</f>
        <v>360</v>
      </c>
      <c r="K8" s="19">
        <f>+白沙仑!K11</f>
        <v>0</v>
      </c>
      <c r="L8" s="19">
        <f>+白沙仑!L11</f>
        <v>0</v>
      </c>
      <c r="M8" s="19">
        <f t="shared" si="0"/>
        <v>7378</v>
      </c>
    </row>
    <row r="9" ht="35.45" customHeight="1" spans="1:13">
      <c r="A9" s="19">
        <v>8</v>
      </c>
      <c r="B9" s="19" t="s">
        <v>20</v>
      </c>
      <c r="C9" s="19">
        <f>+窑市村!C10</f>
        <v>186.85</v>
      </c>
      <c r="D9" s="19">
        <f>+窑市村!D10</f>
        <v>13079.5</v>
      </c>
      <c r="E9" s="19">
        <f>+窑市村!E10</f>
        <v>159.85</v>
      </c>
      <c r="F9" s="19">
        <f>+窑市村!F10</f>
        <v>22379</v>
      </c>
      <c r="G9" s="19">
        <f>+窑市村!G10</f>
        <v>174.85</v>
      </c>
      <c r="H9" s="19">
        <f>+窑市村!H10</f>
        <v>13988</v>
      </c>
      <c r="I9" s="19">
        <f>+窑市村!I10</f>
        <v>186.85</v>
      </c>
      <c r="J9" s="19">
        <f>+窑市村!J10</f>
        <v>16816.5</v>
      </c>
      <c r="K9" s="19">
        <f>+窑市村!K10</f>
        <v>16.5</v>
      </c>
      <c r="L9" s="19">
        <f>+窑市村!L10</f>
        <v>1155</v>
      </c>
      <c r="M9" s="19">
        <f t="shared" si="0"/>
        <v>67418</v>
      </c>
    </row>
    <row r="10" ht="35.45" customHeight="1" spans="1:13">
      <c r="A10" s="28"/>
      <c r="B10" s="28" t="s">
        <v>21</v>
      </c>
      <c r="C10" s="28">
        <f>SUM(C3:C9)</f>
        <v>998.61</v>
      </c>
      <c r="D10" s="28">
        <f t="shared" ref="D10:M10" si="1">SUM(D3:D9)</f>
        <v>69902.7</v>
      </c>
      <c r="E10" s="28">
        <f t="shared" si="1"/>
        <v>972.71</v>
      </c>
      <c r="F10" s="28">
        <f t="shared" si="1"/>
        <v>136179.4</v>
      </c>
      <c r="G10" s="28">
        <f t="shared" si="1"/>
        <v>835.3</v>
      </c>
      <c r="H10" s="28">
        <f t="shared" si="1"/>
        <v>66824</v>
      </c>
      <c r="I10" s="28">
        <f t="shared" si="1"/>
        <v>1022.03</v>
      </c>
      <c r="J10" s="28">
        <f t="shared" si="1"/>
        <v>91982.7</v>
      </c>
      <c r="K10" s="28">
        <f t="shared" si="1"/>
        <v>134.5</v>
      </c>
      <c r="L10" s="28">
        <f t="shared" si="1"/>
        <v>9415</v>
      </c>
      <c r="M10" s="28">
        <f t="shared" si="1"/>
        <v>374303.8</v>
      </c>
    </row>
    <row r="11" ht="35.45" customHeight="1" spans="1:13">
      <c r="A11" s="29" t="s">
        <v>22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2"/>
    </row>
    <row r="12" ht="36" customHeight="1" spans="1:1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</sheetData>
  <mergeCells count="3">
    <mergeCell ref="A1:M1"/>
    <mergeCell ref="A11:M11"/>
    <mergeCell ref="A12:M12"/>
  </mergeCells>
  <printOptions horizontalCentered="1"/>
  <pageMargins left="0.479861111111111" right="0.747916666666667" top="0.579861111111111" bottom="0.689583333333333" header="0.419444444444444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8"/>
  <sheetViews>
    <sheetView topLeftCell="A13" workbookViewId="0">
      <selection activeCell="F12" sqref="F12"/>
    </sheetView>
  </sheetViews>
  <sheetFormatPr defaultColWidth="9" defaultRowHeight="13.5"/>
  <cols>
    <col min="1" max="1" width="3.375" style="2" customWidth="1"/>
    <col min="2" max="2" width="8" style="2" customWidth="1"/>
    <col min="3" max="3" width="7.125" style="2" customWidth="1"/>
    <col min="4" max="4" width="7.625" style="2" customWidth="1"/>
    <col min="5" max="5" width="7.75" style="2" customWidth="1"/>
    <col min="6" max="6" width="8" style="2" customWidth="1"/>
    <col min="7" max="7" width="7.5" style="2" customWidth="1"/>
    <col min="8" max="8" width="7.75" style="2" customWidth="1"/>
    <col min="9" max="9" width="7.25" style="2" customWidth="1"/>
    <col min="10" max="10" width="8.75" style="2" customWidth="1"/>
    <col min="11" max="11" width="7.375" style="2" customWidth="1"/>
    <col min="12" max="12" width="5.625" style="2" customWidth="1"/>
    <col min="13" max="13" width="10" style="2" customWidth="1"/>
    <col min="14" max="16384" width="9" style="2"/>
  </cols>
  <sheetData>
    <row r="1" ht="39.75" customHeight="1" spans="1:13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0.25" customHeight="1" spans="1:13">
      <c r="A2" s="4" t="s">
        <v>1</v>
      </c>
      <c r="B2" s="5" t="s">
        <v>24</v>
      </c>
      <c r="C2" s="6" t="s">
        <v>25</v>
      </c>
      <c r="D2" s="7"/>
      <c r="E2" s="7"/>
      <c r="F2" s="7"/>
      <c r="G2" s="7"/>
      <c r="H2" s="7"/>
      <c r="I2" s="7"/>
      <c r="J2" s="7"/>
      <c r="K2" s="7"/>
      <c r="L2" s="14"/>
      <c r="M2" s="5" t="s">
        <v>13</v>
      </c>
    </row>
    <row r="3" s="1" customFormat="1" ht="48" customHeight="1" spans="1:13">
      <c r="A3" s="8"/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9"/>
    </row>
    <row r="4" s="24" customFormat="1" ht="22.5" customHeight="1" spans="1:13">
      <c r="A4" s="17">
        <v>1</v>
      </c>
      <c r="B4" s="17" t="s">
        <v>26</v>
      </c>
      <c r="C4" s="11"/>
      <c r="D4" s="11">
        <f>+C4*70</f>
        <v>0</v>
      </c>
      <c r="E4" s="11">
        <v>2.3</v>
      </c>
      <c r="F4" s="12">
        <f>+E4*140</f>
        <v>322</v>
      </c>
      <c r="G4" s="11"/>
      <c r="H4" s="13">
        <f>+G4*80</f>
        <v>0</v>
      </c>
      <c r="I4" s="11">
        <v>2.3</v>
      </c>
      <c r="J4" s="13">
        <f>+I4*90</f>
        <v>207</v>
      </c>
      <c r="K4" s="11"/>
      <c r="L4" s="13">
        <f>+K4*70</f>
        <v>0</v>
      </c>
      <c r="M4" s="11">
        <f>+D4+F4+H4+J4+L4</f>
        <v>529</v>
      </c>
    </row>
    <row r="5" s="24" customFormat="1" ht="22.5" customHeight="1" spans="1:13">
      <c r="A5" s="17">
        <v>2</v>
      </c>
      <c r="B5" s="17" t="s">
        <v>27</v>
      </c>
      <c r="C5" s="11">
        <v>13</v>
      </c>
      <c r="D5" s="11">
        <f t="shared" ref="D5:D61" si="0">+C5*70</f>
        <v>910</v>
      </c>
      <c r="E5" s="11">
        <v>13</v>
      </c>
      <c r="F5" s="12">
        <f t="shared" ref="F5:F68" si="1">+E5*140</f>
        <v>1820</v>
      </c>
      <c r="G5" s="11">
        <v>13</v>
      </c>
      <c r="H5" s="13">
        <f t="shared" ref="H5:H68" si="2">+G5*80</f>
        <v>1040</v>
      </c>
      <c r="I5" s="11">
        <v>13</v>
      </c>
      <c r="J5" s="13">
        <f t="shared" ref="J5:J68" si="3">+I5*90</f>
        <v>1170</v>
      </c>
      <c r="K5" s="11"/>
      <c r="L5" s="13">
        <f t="shared" ref="L5:L68" si="4">+K5*70</f>
        <v>0</v>
      </c>
      <c r="M5" s="11">
        <f t="shared" ref="M5:M68" si="5">+D5+F5+H5+J5+L5</f>
        <v>4940</v>
      </c>
    </row>
    <row r="6" s="24" customFormat="1" ht="22.5" customHeight="1" spans="1:13">
      <c r="A6" s="17">
        <v>3</v>
      </c>
      <c r="B6" s="25" t="s">
        <v>28</v>
      </c>
      <c r="C6" s="11"/>
      <c r="D6" s="11">
        <f t="shared" si="0"/>
        <v>0</v>
      </c>
      <c r="E6" s="11"/>
      <c r="F6" s="12">
        <f t="shared" si="1"/>
        <v>0</v>
      </c>
      <c r="G6" s="11"/>
      <c r="H6" s="13">
        <f t="shared" si="2"/>
        <v>0</v>
      </c>
      <c r="I6" s="11">
        <v>1.4</v>
      </c>
      <c r="J6" s="13">
        <f t="shared" si="3"/>
        <v>126</v>
      </c>
      <c r="K6" s="11"/>
      <c r="L6" s="13">
        <f t="shared" si="4"/>
        <v>0</v>
      </c>
      <c r="M6" s="11">
        <f t="shared" si="5"/>
        <v>126</v>
      </c>
    </row>
    <row r="7" s="24" customFormat="1" ht="22.5" customHeight="1" spans="1:13">
      <c r="A7" s="17">
        <v>4</v>
      </c>
      <c r="B7" s="17" t="s">
        <v>29</v>
      </c>
      <c r="C7" s="11"/>
      <c r="D7" s="11">
        <f t="shared" si="0"/>
        <v>0</v>
      </c>
      <c r="E7" s="11"/>
      <c r="F7" s="12">
        <f t="shared" si="1"/>
        <v>0</v>
      </c>
      <c r="G7" s="11"/>
      <c r="H7" s="13">
        <f t="shared" si="2"/>
        <v>0</v>
      </c>
      <c r="I7" s="11">
        <v>1.25</v>
      </c>
      <c r="J7" s="13">
        <f t="shared" si="3"/>
        <v>112.5</v>
      </c>
      <c r="K7" s="11"/>
      <c r="L7" s="13">
        <f t="shared" si="4"/>
        <v>0</v>
      </c>
      <c r="M7" s="11">
        <f t="shared" si="5"/>
        <v>112.5</v>
      </c>
    </row>
    <row r="8" s="24" customFormat="1" ht="22.5" customHeight="1" spans="1:13">
      <c r="A8" s="17">
        <v>5</v>
      </c>
      <c r="B8" s="17" t="s">
        <v>30</v>
      </c>
      <c r="C8" s="11">
        <v>23</v>
      </c>
      <c r="D8" s="11">
        <f t="shared" si="0"/>
        <v>1610</v>
      </c>
      <c r="E8" s="11"/>
      <c r="F8" s="12">
        <f t="shared" si="1"/>
        <v>0</v>
      </c>
      <c r="G8" s="11">
        <v>4</v>
      </c>
      <c r="H8" s="13">
        <f t="shared" si="2"/>
        <v>320</v>
      </c>
      <c r="I8" s="11">
        <v>23</v>
      </c>
      <c r="J8" s="13">
        <f t="shared" si="3"/>
        <v>2070</v>
      </c>
      <c r="K8" s="11"/>
      <c r="L8" s="13">
        <f t="shared" si="4"/>
        <v>0</v>
      </c>
      <c r="M8" s="11">
        <f t="shared" si="5"/>
        <v>4000</v>
      </c>
    </row>
    <row r="9" s="24" customFormat="1" ht="22.5" customHeight="1" spans="1:13">
      <c r="A9" s="17">
        <v>6</v>
      </c>
      <c r="B9" s="17" t="s">
        <v>31</v>
      </c>
      <c r="C9" s="11"/>
      <c r="D9" s="11">
        <f t="shared" si="0"/>
        <v>0</v>
      </c>
      <c r="E9" s="11"/>
      <c r="F9" s="12">
        <f t="shared" si="1"/>
        <v>0</v>
      </c>
      <c r="G9" s="11"/>
      <c r="H9" s="13">
        <f t="shared" si="2"/>
        <v>0</v>
      </c>
      <c r="I9" s="11">
        <v>2.5</v>
      </c>
      <c r="J9" s="13">
        <f t="shared" si="3"/>
        <v>225</v>
      </c>
      <c r="K9" s="11"/>
      <c r="L9" s="13">
        <f t="shared" si="4"/>
        <v>0</v>
      </c>
      <c r="M9" s="11">
        <f t="shared" si="5"/>
        <v>225</v>
      </c>
    </row>
    <row r="10" s="24" customFormat="1" ht="22.5" customHeight="1" spans="1:13">
      <c r="A10" s="17">
        <v>7</v>
      </c>
      <c r="B10" s="17" t="s">
        <v>32</v>
      </c>
      <c r="C10" s="11"/>
      <c r="D10" s="11">
        <f t="shared" si="0"/>
        <v>0</v>
      </c>
      <c r="E10" s="11"/>
      <c r="F10" s="12">
        <f t="shared" si="1"/>
        <v>0</v>
      </c>
      <c r="G10" s="11"/>
      <c r="H10" s="13">
        <f t="shared" si="2"/>
        <v>0</v>
      </c>
      <c r="I10" s="11">
        <v>0.8</v>
      </c>
      <c r="J10" s="13">
        <f t="shared" si="3"/>
        <v>72</v>
      </c>
      <c r="K10" s="11"/>
      <c r="L10" s="13">
        <f t="shared" si="4"/>
        <v>0</v>
      </c>
      <c r="M10" s="11">
        <f t="shared" si="5"/>
        <v>72</v>
      </c>
    </row>
    <row r="11" s="24" customFormat="1" ht="22.5" customHeight="1" spans="1:13">
      <c r="A11" s="17">
        <v>8</v>
      </c>
      <c r="B11" s="17" t="s">
        <v>33</v>
      </c>
      <c r="C11" s="11"/>
      <c r="D11" s="11">
        <f t="shared" si="0"/>
        <v>0</v>
      </c>
      <c r="E11" s="11"/>
      <c r="F11" s="12">
        <f t="shared" si="1"/>
        <v>0</v>
      </c>
      <c r="G11" s="11"/>
      <c r="H11" s="13">
        <f t="shared" si="2"/>
        <v>0</v>
      </c>
      <c r="I11" s="11">
        <v>1.15</v>
      </c>
      <c r="J11" s="13">
        <f t="shared" si="3"/>
        <v>103.5</v>
      </c>
      <c r="K11" s="11"/>
      <c r="L11" s="13">
        <f t="shared" si="4"/>
        <v>0</v>
      </c>
      <c r="M11" s="11">
        <f t="shared" si="5"/>
        <v>103.5</v>
      </c>
    </row>
    <row r="12" s="24" customFormat="1" ht="22.5" customHeight="1" spans="1:13">
      <c r="A12" s="17">
        <v>9</v>
      </c>
      <c r="B12" s="17" t="s">
        <v>34</v>
      </c>
      <c r="C12" s="11"/>
      <c r="D12" s="11">
        <f t="shared" si="0"/>
        <v>0</v>
      </c>
      <c r="E12" s="11"/>
      <c r="F12" s="12">
        <f t="shared" si="1"/>
        <v>0</v>
      </c>
      <c r="G12" s="11"/>
      <c r="H12" s="13">
        <f t="shared" si="2"/>
        <v>0</v>
      </c>
      <c r="I12" s="11">
        <v>1.8</v>
      </c>
      <c r="J12" s="13">
        <f t="shared" si="3"/>
        <v>162</v>
      </c>
      <c r="K12" s="11"/>
      <c r="L12" s="13">
        <f t="shared" si="4"/>
        <v>0</v>
      </c>
      <c r="M12" s="11">
        <f t="shared" si="5"/>
        <v>162</v>
      </c>
    </row>
    <row r="13" ht="22.5" customHeight="1" spans="1:13">
      <c r="A13" s="17">
        <v>10</v>
      </c>
      <c r="B13" s="17" t="s">
        <v>35</v>
      </c>
      <c r="C13" s="11"/>
      <c r="D13" s="11">
        <f t="shared" si="0"/>
        <v>0</v>
      </c>
      <c r="E13" s="11"/>
      <c r="F13" s="12">
        <f t="shared" si="1"/>
        <v>0</v>
      </c>
      <c r="G13" s="11"/>
      <c r="H13" s="13">
        <f t="shared" si="2"/>
        <v>0</v>
      </c>
      <c r="I13" s="11">
        <v>0.45</v>
      </c>
      <c r="J13" s="13">
        <f t="shared" si="3"/>
        <v>40.5</v>
      </c>
      <c r="K13" s="11"/>
      <c r="L13" s="13">
        <f t="shared" si="4"/>
        <v>0</v>
      </c>
      <c r="M13" s="11">
        <f t="shared" si="5"/>
        <v>40.5</v>
      </c>
    </row>
    <row r="14" ht="22.5" customHeight="1" spans="1:13">
      <c r="A14" s="17">
        <v>11</v>
      </c>
      <c r="B14" s="17" t="s">
        <v>36</v>
      </c>
      <c r="C14" s="11"/>
      <c r="D14" s="11">
        <f t="shared" si="0"/>
        <v>0</v>
      </c>
      <c r="E14" s="11"/>
      <c r="F14" s="12">
        <f t="shared" si="1"/>
        <v>0</v>
      </c>
      <c r="G14" s="11"/>
      <c r="H14" s="13">
        <f t="shared" si="2"/>
        <v>0</v>
      </c>
      <c r="I14" s="11">
        <v>1.3</v>
      </c>
      <c r="J14" s="13">
        <f t="shared" si="3"/>
        <v>117</v>
      </c>
      <c r="K14" s="11"/>
      <c r="L14" s="13">
        <f t="shared" si="4"/>
        <v>0</v>
      </c>
      <c r="M14" s="11">
        <f t="shared" si="5"/>
        <v>117</v>
      </c>
    </row>
    <row r="15" ht="22.5" customHeight="1" spans="1:13">
      <c r="A15" s="17">
        <v>12</v>
      </c>
      <c r="B15" s="17" t="s">
        <v>37</v>
      </c>
      <c r="C15" s="11"/>
      <c r="D15" s="11">
        <f t="shared" si="0"/>
        <v>0</v>
      </c>
      <c r="E15" s="11"/>
      <c r="F15" s="12">
        <f t="shared" si="1"/>
        <v>0</v>
      </c>
      <c r="G15" s="11"/>
      <c r="H15" s="13">
        <f t="shared" si="2"/>
        <v>0</v>
      </c>
      <c r="I15" s="11">
        <v>1.1</v>
      </c>
      <c r="J15" s="13">
        <f t="shared" si="3"/>
        <v>99</v>
      </c>
      <c r="K15" s="11"/>
      <c r="L15" s="13">
        <f t="shared" si="4"/>
        <v>0</v>
      </c>
      <c r="M15" s="11">
        <f t="shared" si="5"/>
        <v>99</v>
      </c>
    </row>
    <row r="16" ht="22.5" customHeight="1" spans="1:13">
      <c r="A16" s="17">
        <v>13</v>
      </c>
      <c r="B16" s="17" t="s">
        <v>38</v>
      </c>
      <c r="C16" s="11"/>
      <c r="D16" s="11">
        <f t="shared" si="0"/>
        <v>0</v>
      </c>
      <c r="E16" s="11"/>
      <c r="F16" s="12">
        <f t="shared" si="1"/>
        <v>0</v>
      </c>
      <c r="G16" s="11"/>
      <c r="H16" s="13">
        <f t="shared" si="2"/>
        <v>0</v>
      </c>
      <c r="I16" s="11">
        <v>1</v>
      </c>
      <c r="J16" s="13">
        <f t="shared" si="3"/>
        <v>90</v>
      </c>
      <c r="K16" s="11"/>
      <c r="L16" s="13">
        <f t="shared" si="4"/>
        <v>0</v>
      </c>
      <c r="M16" s="11">
        <f t="shared" si="5"/>
        <v>90</v>
      </c>
    </row>
    <row r="17" ht="22.5" customHeight="1" spans="1:13">
      <c r="A17" s="17">
        <v>14</v>
      </c>
      <c r="B17" s="17" t="s">
        <v>39</v>
      </c>
      <c r="C17" s="11"/>
      <c r="D17" s="11">
        <f t="shared" si="0"/>
        <v>0</v>
      </c>
      <c r="E17" s="11"/>
      <c r="F17" s="12">
        <f t="shared" si="1"/>
        <v>0</v>
      </c>
      <c r="G17" s="11"/>
      <c r="H17" s="13">
        <f t="shared" si="2"/>
        <v>0</v>
      </c>
      <c r="I17" s="11">
        <v>3.2</v>
      </c>
      <c r="J17" s="13">
        <f t="shared" si="3"/>
        <v>288</v>
      </c>
      <c r="K17" s="11"/>
      <c r="L17" s="13">
        <f t="shared" si="4"/>
        <v>0</v>
      </c>
      <c r="M17" s="11">
        <f t="shared" si="5"/>
        <v>288</v>
      </c>
    </row>
    <row r="18" ht="22.5" customHeight="1" spans="1:13">
      <c r="A18" s="17">
        <v>15</v>
      </c>
      <c r="B18" s="17" t="s">
        <v>40</v>
      </c>
      <c r="C18" s="11"/>
      <c r="D18" s="11">
        <f t="shared" si="0"/>
        <v>0</v>
      </c>
      <c r="E18" s="11"/>
      <c r="F18" s="12">
        <f t="shared" si="1"/>
        <v>0</v>
      </c>
      <c r="G18" s="11"/>
      <c r="H18" s="13">
        <f t="shared" si="2"/>
        <v>0</v>
      </c>
      <c r="I18" s="11">
        <v>2.3</v>
      </c>
      <c r="J18" s="13">
        <f t="shared" si="3"/>
        <v>207</v>
      </c>
      <c r="K18" s="11"/>
      <c r="L18" s="13">
        <f t="shared" si="4"/>
        <v>0</v>
      </c>
      <c r="M18" s="11">
        <f t="shared" si="5"/>
        <v>207</v>
      </c>
    </row>
    <row r="19" ht="22.5" customHeight="1" spans="1:13">
      <c r="A19" s="17">
        <v>16</v>
      </c>
      <c r="B19" s="17" t="s">
        <v>41</v>
      </c>
      <c r="C19" s="11"/>
      <c r="D19" s="11">
        <f t="shared" si="0"/>
        <v>0</v>
      </c>
      <c r="E19" s="11"/>
      <c r="F19" s="12">
        <f t="shared" si="1"/>
        <v>0</v>
      </c>
      <c r="G19" s="11"/>
      <c r="H19" s="13">
        <f t="shared" si="2"/>
        <v>0</v>
      </c>
      <c r="I19" s="11">
        <v>1.5</v>
      </c>
      <c r="J19" s="13">
        <f t="shared" si="3"/>
        <v>135</v>
      </c>
      <c r="K19" s="11"/>
      <c r="L19" s="13">
        <f t="shared" si="4"/>
        <v>0</v>
      </c>
      <c r="M19" s="11">
        <f t="shared" si="5"/>
        <v>135</v>
      </c>
    </row>
    <row r="20" ht="22.5" customHeight="1" spans="1:13">
      <c r="A20" s="17">
        <v>17</v>
      </c>
      <c r="B20" s="17" t="s">
        <v>42</v>
      </c>
      <c r="C20" s="11"/>
      <c r="D20" s="11">
        <f t="shared" si="0"/>
        <v>0</v>
      </c>
      <c r="E20" s="11"/>
      <c r="F20" s="12">
        <f t="shared" si="1"/>
        <v>0</v>
      </c>
      <c r="G20" s="11"/>
      <c r="H20" s="13">
        <f t="shared" si="2"/>
        <v>0</v>
      </c>
      <c r="I20" s="11">
        <v>1.6</v>
      </c>
      <c r="J20" s="13">
        <f t="shared" si="3"/>
        <v>144</v>
      </c>
      <c r="K20" s="11"/>
      <c r="L20" s="13">
        <f t="shared" si="4"/>
        <v>0</v>
      </c>
      <c r="M20" s="11">
        <f t="shared" si="5"/>
        <v>144</v>
      </c>
    </row>
    <row r="21" ht="22.5" customHeight="1" spans="1:13">
      <c r="A21" s="17">
        <v>18</v>
      </c>
      <c r="B21" s="17" t="s">
        <v>43</v>
      </c>
      <c r="C21" s="11"/>
      <c r="D21" s="11">
        <f t="shared" si="0"/>
        <v>0</v>
      </c>
      <c r="E21" s="11"/>
      <c r="F21" s="12">
        <f t="shared" si="1"/>
        <v>0</v>
      </c>
      <c r="G21" s="11"/>
      <c r="H21" s="13">
        <f t="shared" si="2"/>
        <v>0</v>
      </c>
      <c r="I21" s="11">
        <v>1.1</v>
      </c>
      <c r="J21" s="13">
        <f t="shared" si="3"/>
        <v>99</v>
      </c>
      <c r="K21" s="11"/>
      <c r="L21" s="13">
        <f t="shared" si="4"/>
        <v>0</v>
      </c>
      <c r="M21" s="11">
        <f t="shared" si="5"/>
        <v>99</v>
      </c>
    </row>
    <row r="22" ht="22.5" customHeight="1" spans="1:13">
      <c r="A22" s="17">
        <v>19</v>
      </c>
      <c r="B22" s="17" t="s">
        <v>44</v>
      </c>
      <c r="C22" s="11"/>
      <c r="D22" s="11">
        <f t="shared" si="0"/>
        <v>0</v>
      </c>
      <c r="E22" s="11"/>
      <c r="F22" s="12">
        <f t="shared" si="1"/>
        <v>0</v>
      </c>
      <c r="G22" s="11"/>
      <c r="H22" s="13">
        <f t="shared" si="2"/>
        <v>0</v>
      </c>
      <c r="I22" s="11">
        <v>0.46</v>
      </c>
      <c r="J22" s="13">
        <f t="shared" si="3"/>
        <v>41.4</v>
      </c>
      <c r="K22" s="11"/>
      <c r="L22" s="13">
        <f t="shared" si="4"/>
        <v>0</v>
      </c>
      <c r="M22" s="11">
        <f t="shared" si="5"/>
        <v>41.4</v>
      </c>
    </row>
    <row r="23" ht="22.5" customHeight="1" spans="1:13">
      <c r="A23" s="17">
        <v>20</v>
      </c>
      <c r="B23" s="17" t="s">
        <v>45</v>
      </c>
      <c r="C23" s="11"/>
      <c r="D23" s="11">
        <f t="shared" si="0"/>
        <v>0</v>
      </c>
      <c r="E23" s="11"/>
      <c r="F23" s="12">
        <f t="shared" si="1"/>
        <v>0</v>
      </c>
      <c r="G23" s="11"/>
      <c r="H23" s="13">
        <f t="shared" si="2"/>
        <v>0</v>
      </c>
      <c r="I23" s="11">
        <v>0.7</v>
      </c>
      <c r="J23" s="13">
        <f t="shared" si="3"/>
        <v>63</v>
      </c>
      <c r="K23" s="11"/>
      <c r="L23" s="13">
        <f t="shared" si="4"/>
        <v>0</v>
      </c>
      <c r="M23" s="11">
        <f t="shared" si="5"/>
        <v>63</v>
      </c>
    </row>
    <row r="24" ht="22.5" customHeight="1" spans="1:13">
      <c r="A24" s="17">
        <v>21</v>
      </c>
      <c r="B24" s="17" t="s">
        <v>46</v>
      </c>
      <c r="C24" s="11"/>
      <c r="D24" s="11">
        <f t="shared" si="0"/>
        <v>0</v>
      </c>
      <c r="E24" s="11"/>
      <c r="F24" s="12">
        <f t="shared" si="1"/>
        <v>0</v>
      </c>
      <c r="G24" s="11"/>
      <c r="H24" s="13">
        <f t="shared" si="2"/>
        <v>0</v>
      </c>
      <c r="I24" s="11">
        <v>1.1</v>
      </c>
      <c r="J24" s="13">
        <f t="shared" si="3"/>
        <v>99</v>
      </c>
      <c r="K24" s="11"/>
      <c r="L24" s="13">
        <f t="shared" si="4"/>
        <v>0</v>
      </c>
      <c r="M24" s="11">
        <f t="shared" si="5"/>
        <v>99</v>
      </c>
    </row>
    <row r="25" ht="22.5" customHeight="1" spans="1:13">
      <c r="A25" s="17">
        <v>22</v>
      </c>
      <c r="B25" s="17" t="s">
        <v>47</v>
      </c>
      <c r="C25" s="11">
        <v>2.5</v>
      </c>
      <c r="D25" s="11">
        <f t="shared" si="0"/>
        <v>175</v>
      </c>
      <c r="E25" s="11"/>
      <c r="F25" s="12">
        <f t="shared" si="1"/>
        <v>0</v>
      </c>
      <c r="G25" s="11"/>
      <c r="H25" s="13">
        <f t="shared" si="2"/>
        <v>0</v>
      </c>
      <c r="I25" s="11">
        <v>2.5</v>
      </c>
      <c r="J25" s="13">
        <f t="shared" si="3"/>
        <v>225</v>
      </c>
      <c r="K25" s="11"/>
      <c r="L25" s="13">
        <f t="shared" si="4"/>
        <v>0</v>
      </c>
      <c r="M25" s="11">
        <f t="shared" si="5"/>
        <v>400</v>
      </c>
    </row>
    <row r="26" ht="22.5" customHeight="1" spans="1:13">
      <c r="A26" s="17">
        <v>23</v>
      </c>
      <c r="B26" s="17" t="s">
        <v>48</v>
      </c>
      <c r="C26" s="11"/>
      <c r="D26" s="11">
        <f t="shared" si="0"/>
        <v>0</v>
      </c>
      <c r="E26" s="11"/>
      <c r="F26" s="12">
        <f t="shared" si="1"/>
        <v>0</v>
      </c>
      <c r="G26" s="11"/>
      <c r="H26" s="13">
        <f t="shared" si="2"/>
        <v>0</v>
      </c>
      <c r="I26" s="11">
        <v>1.6</v>
      </c>
      <c r="J26" s="13">
        <f t="shared" si="3"/>
        <v>144</v>
      </c>
      <c r="K26" s="11"/>
      <c r="L26" s="13">
        <f t="shared" si="4"/>
        <v>0</v>
      </c>
      <c r="M26" s="11">
        <f t="shared" si="5"/>
        <v>144</v>
      </c>
    </row>
    <row r="27" ht="22.5" customHeight="1" spans="1:13">
      <c r="A27" s="17">
        <v>24</v>
      </c>
      <c r="B27" s="17" t="s">
        <v>49</v>
      </c>
      <c r="C27" s="11"/>
      <c r="D27" s="11">
        <f t="shared" si="0"/>
        <v>0</v>
      </c>
      <c r="E27" s="11"/>
      <c r="F27" s="12">
        <f t="shared" si="1"/>
        <v>0</v>
      </c>
      <c r="G27" s="11"/>
      <c r="H27" s="13">
        <f t="shared" si="2"/>
        <v>0</v>
      </c>
      <c r="I27" s="11">
        <v>1.4</v>
      </c>
      <c r="J27" s="13">
        <f t="shared" si="3"/>
        <v>126</v>
      </c>
      <c r="K27" s="11"/>
      <c r="L27" s="13">
        <f t="shared" si="4"/>
        <v>0</v>
      </c>
      <c r="M27" s="11">
        <f t="shared" si="5"/>
        <v>126</v>
      </c>
    </row>
    <row r="28" ht="22.5" customHeight="1" spans="1:13">
      <c r="A28" s="17">
        <v>25</v>
      </c>
      <c r="B28" s="17" t="s">
        <v>50</v>
      </c>
      <c r="C28" s="11"/>
      <c r="D28" s="11">
        <f t="shared" si="0"/>
        <v>0</v>
      </c>
      <c r="E28" s="11"/>
      <c r="F28" s="12">
        <f t="shared" si="1"/>
        <v>0</v>
      </c>
      <c r="G28" s="11"/>
      <c r="H28" s="13">
        <f t="shared" si="2"/>
        <v>0</v>
      </c>
      <c r="I28" s="11">
        <v>1.85</v>
      </c>
      <c r="J28" s="13">
        <f t="shared" si="3"/>
        <v>166.5</v>
      </c>
      <c r="K28" s="11"/>
      <c r="L28" s="13">
        <f t="shared" si="4"/>
        <v>0</v>
      </c>
      <c r="M28" s="11">
        <f t="shared" si="5"/>
        <v>166.5</v>
      </c>
    </row>
    <row r="29" ht="22.5" customHeight="1" spans="1:13">
      <c r="A29" s="17">
        <v>26</v>
      </c>
      <c r="B29" s="17" t="s">
        <v>51</v>
      </c>
      <c r="C29" s="11"/>
      <c r="D29" s="11">
        <f t="shared" si="0"/>
        <v>0</v>
      </c>
      <c r="E29" s="11"/>
      <c r="F29" s="12">
        <f t="shared" si="1"/>
        <v>0</v>
      </c>
      <c r="G29" s="11"/>
      <c r="H29" s="13">
        <f t="shared" si="2"/>
        <v>0</v>
      </c>
      <c r="I29" s="11">
        <v>1.5</v>
      </c>
      <c r="J29" s="13">
        <f t="shared" si="3"/>
        <v>135</v>
      </c>
      <c r="K29" s="11"/>
      <c r="L29" s="13">
        <f t="shared" si="4"/>
        <v>0</v>
      </c>
      <c r="M29" s="11">
        <f t="shared" si="5"/>
        <v>135</v>
      </c>
    </row>
    <row r="30" ht="22.5" customHeight="1" spans="1:13">
      <c r="A30" s="17">
        <v>27</v>
      </c>
      <c r="B30" s="17" t="s">
        <v>52</v>
      </c>
      <c r="C30" s="11"/>
      <c r="D30" s="11">
        <f t="shared" si="0"/>
        <v>0</v>
      </c>
      <c r="E30" s="11"/>
      <c r="F30" s="12">
        <f t="shared" si="1"/>
        <v>0</v>
      </c>
      <c r="G30" s="11"/>
      <c r="H30" s="13">
        <f t="shared" si="2"/>
        <v>0</v>
      </c>
      <c r="I30" s="11">
        <v>1.6</v>
      </c>
      <c r="J30" s="13">
        <f t="shared" si="3"/>
        <v>144</v>
      </c>
      <c r="K30" s="11"/>
      <c r="L30" s="13">
        <f t="shared" si="4"/>
        <v>0</v>
      </c>
      <c r="M30" s="11">
        <f t="shared" si="5"/>
        <v>144</v>
      </c>
    </row>
    <row r="31" ht="22.5" customHeight="1" spans="1:13">
      <c r="A31" s="17">
        <v>28</v>
      </c>
      <c r="B31" s="17" t="s">
        <v>53</v>
      </c>
      <c r="C31" s="11"/>
      <c r="D31" s="11">
        <f t="shared" si="0"/>
        <v>0</v>
      </c>
      <c r="E31" s="11"/>
      <c r="F31" s="12">
        <f t="shared" si="1"/>
        <v>0</v>
      </c>
      <c r="G31" s="11"/>
      <c r="H31" s="13">
        <f t="shared" si="2"/>
        <v>0</v>
      </c>
      <c r="I31" s="11">
        <v>0.5</v>
      </c>
      <c r="J31" s="13">
        <f t="shared" si="3"/>
        <v>45</v>
      </c>
      <c r="K31" s="11"/>
      <c r="L31" s="13">
        <f t="shared" si="4"/>
        <v>0</v>
      </c>
      <c r="M31" s="11">
        <f t="shared" si="5"/>
        <v>45</v>
      </c>
    </row>
    <row r="32" ht="22.5" customHeight="1" spans="1:13">
      <c r="A32" s="17">
        <v>29</v>
      </c>
      <c r="B32" s="17" t="s">
        <v>54</v>
      </c>
      <c r="C32" s="11"/>
      <c r="D32" s="11">
        <f t="shared" si="0"/>
        <v>0</v>
      </c>
      <c r="E32" s="11"/>
      <c r="F32" s="12">
        <f t="shared" si="1"/>
        <v>0</v>
      </c>
      <c r="G32" s="11"/>
      <c r="H32" s="13">
        <f t="shared" si="2"/>
        <v>0</v>
      </c>
      <c r="I32" s="11">
        <v>0.8</v>
      </c>
      <c r="J32" s="13">
        <f t="shared" si="3"/>
        <v>72</v>
      </c>
      <c r="K32" s="11"/>
      <c r="L32" s="13">
        <f t="shared" si="4"/>
        <v>0</v>
      </c>
      <c r="M32" s="11">
        <f t="shared" si="5"/>
        <v>72</v>
      </c>
    </row>
    <row r="33" ht="22.5" customHeight="1" spans="1:13">
      <c r="A33" s="17">
        <v>30</v>
      </c>
      <c r="B33" s="17" t="s">
        <v>55</v>
      </c>
      <c r="C33" s="11"/>
      <c r="D33" s="11">
        <f t="shared" si="0"/>
        <v>0</v>
      </c>
      <c r="E33" s="11"/>
      <c r="F33" s="12">
        <f t="shared" si="1"/>
        <v>0</v>
      </c>
      <c r="G33" s="11"/>
      <c r="H33" s="13">
        <f t="shared" si="2"/>
        <v>0</v>
      </c>
      <c r="I33" s="11">
        <v>1.2</v>
      </c>
      <c r="J33" s="13">
        <f t="shared" si="3"/>
        <v>108</v>
      </c>
      <c r="K33" s="11"/>
      <c r="L33" s="13">
        <f t="shared" si="4"/>
        <v>0</v>
      </c>
      <c r="M33" s="11">
        <f t="shared" si="5"/>
        <v>108</v>
      </c>
    </row>
    <row r="34" ht="22.5" customHeight="1" spans="1:13">
      <c r="A34" s="17">
        <v>31</v>
      </c>
      <c r="B34" s="17" t="s">
        <v>56</v>
      </c>
      <c r="C34" s="11"/>
      <c r="D34" s="11">
        <f t="shared" si="0"/>
        <v>0</v>
      </c>
      <c r="E34" s="11"/>
      <c r="F34" s="12">
        <f t="shared" si="1"/>
        <v>0</v>
      </c>
      <c r="G34" s="11"/>
      <c r="H34" s="13">
        <f t="shared" si="2"/>
        <v>0</v>
      </c>
      <c r="I34" s="11">
        <v>0.8</v>
      </c>
      <c r="J34" s="13">
        <f t="shared" si="3"/>
        <v>72</v>
      </c>
      <c r="K34" s="11"/>
      <c r="L34" s="13">
        <f t="shared" si="4"/>
        <v>0</v>
      </c>
      <c r="M34" s="11">
        <f t="shared" si="5"/>
        <v>72</v>
      </c>
    </row>
    <row r="35" ht="22.5" customHeight="1" spans="1:13">
      <c r="A35" s="17">
        <v>32</v>
      </c>
      <c r="B35" s="17" t="s">
        <v>57</v>
      </c>
      <c r="C35" s="11"/>
      <c r="D35" s="11">
        <f t="shared" si="0"/>
        <v>0</v>
      </c>
      <c r="E35" s="11"/>
      <c r="F35" s="12">
        <f t="shared" si="1"/>
        <v>0</v>
      </c>
      <c r="G35" s="11"/>
      <c r="H35" s="13">
        <f t="shared" si="2"/>
        <v>0</v>
      </c>
      <c r="I35" s="11">
        <v>2.8</v>
      </c>
      <c r="J35" s="13">
        <f t="shared" si="3"/>
        <v>252</v>
      </c>
      <c r="K35" s="11"/>
      <c r="L35" s="13">
        <f t="shared" si="4"/>
        <v>0</v>
      </c>
      <c r="M35" s="11">
        <f t="shared" si="5"/>
        <v>252</v>
      </c>
    </row>
    <row r="36" ht="22.5" customHeight="1" spans="1:13">
      <c r="A36" s="17">
        <v>33</v>
      </c>
      <c r="B36" s="17" t="s">
        <v>58</v>
      </c>
      <c r="C36" s="11"/>
      <c r="D36" s="11">
        <f t="shared" si="0"/>
        <v>0</v>
      </c>
      <c r="E36" s="11"/>
      <c r="F36" s="12">
        <f t="shared" si="1"/>
        <v>0</v>
      </c>
      <c r="G36" s="11"/>
      <c r="H36" s="13">
        <f t="shared" si="2"/>
        <v>0</v>
      </c>
      <c r="I36" s="11">
        <v>0.55</v>
      </c>
      <c r="J36" s="13">
        <f t="shared" si="3"/>
        <v>49.5</v>
      </c>
      <c r="K36" s="11"/>
      <c r="L36" s="13">
        <f t="shared" si="4"/>
        <v>0</v>
      </c>
      <c r="M36" s="11">
        <f t="shared" si="5"/>
        <v>49.5</v>
      </c>
    </row>
    <row r="37" ht="22.5" customHeight="1" spans="1:13">
      <c r="A37" s="17">
        <v>34</v>
      </c>
      <c r="B37" s="17" t="s">
        <v>59</v>
      </c>
      <c r="C37" s="11"/>
      <c r="D37" s="11">
        <f t="shared" si="0"/>
        <v>0</v>
      </c>
      <c r="E37" s="11"/>
      <c r="F37" s="12">
        <f t="shared" si="1"/>
        <v>0</v>
      </c>
      <c r="G37" s="11"/>
      <c r="H37" s="13">
        <f t="shared" si="2"/>
        <v>0</v>
      </c>
      <c r="I37" s="11">
        <v>1.05</v>
      </c>
      <c r="J37" s="13">
        <f t="shared" si="3"/>
        <v>94.5</v>
      </c>
      <c r="K37" s="11"/>
      <c r="L37" s="13">
        <f t="shared" si="4"/>
        <v>0</v>
      </c>
      <c r="M37" s="11">
        <f t="shared" si="5"/>
        <v>94.5</v>
      </c>
    </row>
    <row r="38" ht="22.5" customHeight="1" spans="1:13">
      <c r="A38" s="17">
        <v>35</v>
      </c>
      <c r="B38" s="17" t="s">
        <v>60</v>
      </c>
      <c r="C38" s="11"/>
      <c r="D38" s="11">
        <f t="shared" si="0"/>
        <v>0</v>
      </c>
      <c r="E38" s="11">
        <v>2</v>
      </c>
      <c r="F38" s="12">
        <f t="shared" si="1"/>
        <v>280</v>
      </c>
      <c r="G38" s="11"/>
      <c r="H38" s="13">
        <f t="shared" si="2"/>
        <v>0</v>
      </c>
      <c r="I38" s="11">
        <v>2</v>
      </c>
      <c r="J38" s="13">
        <f t="shared" si="3"/>
        <v>180</v>
      </c>
      <c r="K38" s="11"/>
      <c r="L38" s="13">
        <f t="shared" si="4"/>
        <v>0</v>
      </c>
      <c r="M38" s="11">
        <f t="shared" si="5"/>
        <v>460</v>
      </c>
    </row>
    <row r="39" ht="22.5" customHeight="1" spans="1:13">
      <c r="A39" s="17">
        <v>36</v>
      </c>
      <c r="B39" s="17" t="s">
        <v>61</v>
      </c>
      <c r="C39" s="11"/>
      <c r="D39" s="11">
        <f t="shared" si="0"/>
        <v>0</v>
      </c>
      <c r="E39" s="11"/>
      <c r="F39" s="12">
        <f t="shared" si="1"/>
        <v>0</v>
      </c>
      <c r="G39" s="11"/>
      <c r="H39" s="13">
        <f t="shared" si="2"/>
        <v>0</v>
      </c>
      <c r="I39" s="11">
        <v>1</v>
      </c>
      <c r="J39" s="13">
        <f t="shared" si="3"/>
        <v>90</v>
      </c>
      <c r="K39" s="11"/>
      <c r="L39" s="13">
        <f t="shared" si="4"/>
        <v>0</v>
      </c>
      <c r="M39" s="11">
        <f t="shared" si="5"/>
        <v>90</v>
      </c>
    </row>
    <row r="40" ht="22.5" customHeight="1" spans="1:13">
      <c r="A40" s="17">
        <v>37</v>
      </c>
      <c r="B40" s="17" t="s">
        <v>62</v>
      </c>
      <c r="C40" s="11"/>
      <c r="D40" s="11">
        <f t="shared" si="0"/>
        <v>0</v>
      </c>
      <c r="E40" s="11"/>
      <c r="F40" s="12">
        <f t="shared" si="1"/>
        <v>0</v>
      </c>
      <c r="G40" s="11"/>
      <c r="H40" s="13">
        <f t="shared" si="2"/>
        <v>0</v>
      </c>
      <c r="I40" s="11">
        <v>1.45</v>
      </c>
      <c r="J40" s="13">
        <f t="shared" si="3"/>
        <v>130.5</v>
      </c>
      <c r="K40" s="11"/>
      <c r="L40" s="13">
        <f t="shared" si="4"/>
        <v>0</v>
      </c>
      <c r="M40" s="11">
        <f t="shared" si="5"/>
        <v>130.5</v>
      </c>
    </row>
    <row r="41" ht="22.5" customHeight="1" spans="1:13">
      <c r="A41" s="17">
        <v>38</v>
      </c>
      <c r="B41" s="17" t="s">
        <v>63</v>
      </c>
      <c r="C41" s="11"/>
      <c r="D41" s="11">
        <f t="shared" si="0"/>
        <v>0</v>
      </c>
      <c r="E41" s="11"/>
      <c r="F41" s="12">
        <f t="shared" si="1"/>
        <v>0</v>
      </c>
      <c r="G41" s="11"/>
      <c r="H41" s="13">
        <f t="shared" si="2"/>
        <v>0</v>
      </c>
      <c r="I41" s="11">
        <v>1.72</v>
      </c>
      <c r="J41" s="13">
        <f t="shared" si="3"/>
        <v>154.8</v>
      </c>
      <c r="K41" s="11"/>
      <c r="L41" s="13">
        <f t="shared" si="4"/>
        <v>0</v>
      </c>
      <c r="M41" s="11">
        <f t="shared" si="5"/>
        <v>154.8</v>
      </c>
    </row>
    <row r="42" ht="22.5" customHeight="1" spans="1:13">
      <c r="A42" s="17">
        <v>39</v>
      </c>
      <c r="B42" s="17" t="s">
        <v>64</v>
      </c>
      <c r="C42" s="11">
        <v>1.7</v>
      </c>
      <c r="D42" s="11">
        <f t="shared" si="0"/>
        <v>119</v>
      </c>
      <c r="E42" s="11"/>
      <c r="F42" s="12">
        <f t="shared" si="1"/>
        <v>0</v>
      </c>
      <c r="G42" s="11"/>
      <c r="H42" s="13">
        <f t="shared" si="2"/>
        <v>0</v>
      </c>
      <c r="I42" s="11">
        <v>1.7</v>
      </c>
      <c r="J42" s="13">
        <f t="shared" si="3"/>
        <v>153</v>
      </c>
      <c r="K42" s="11"/>
      <c r="L42" s="13">
        <f t="shared" si="4"/>
        <v>0</v>
      </c>
      <c r="M42" s="11">
        <f t="shared" si="5"/>
        <v>272</v>
      </c>
    </row>
    <row r="43" ht="22.5" customHeight="1" spans="1:13">
      <c r="A43" s="17">
        <v>40</v>
      </c>
      <c r="B43" s="17" t="s">
        <v>65</v>
      </c>
      <c r="C43" s="11"/>
      <c r="D43" s="11">
        <f t="shared" si="0"/>
        <v>0</v>
      </c>
      <c r="E43" s="11"/>
      <c r="F43" s="12">
        <f t="shared" si="1"/>
        <v>0</v>
      </c>
      <c r="G43" s="11"/>
      <c r="H43" s="13">
        <f t="shared" si="2"/>
        <v>0</v>
      </c>
      <c r="I43" s="11">
        <v>0.5</v>
      </c>
      <c r="J43" s="13">
        <f t="shared" si="3"/>
        <v>45</v>
      </c>
      <c r="K43" s="11"/>
      <c r="L43" s="13">
        <f t="shared" si="4"/>
        <v>0</v>
      </c>
      <c r="M43" s="11">
        <f t="shared" si="5"/>
        <v>45</v>
      </c>
    </row>
    <row r="44" ht="22.5" customHeight="1" spans="1:13">
      <c r="A44" s="17">
        <v>41</v>
      </c>
      <c r="B44" s="17" t="s">
        <v>66</v>
      </c>
      <c r="C44" s="11"/>
      <c r="D44" s="11">
        <f t="shared" si="0"/>
        <v>0</v>
      </c>
      <c r="E44" s="11"/>
      <c r="F44" s="12">
        <f t="shared" si="1"/>
        <v>0</v>
      </c>
      <c r="G44" s="11"/>
      <c r="H44" s="13">
        <f t="shared" si="2"/>
        <v>0</v>
      </c>
      <c r="I44" s="11">
        <v>2.15</v>
      </c>
      <c r="J44" s="13">
        <f t="shared" si="3"/>
        <v>193.5</v>
      </c>
      <c r="K44" s="11"/>
      <c r="L44" s="13">
        <f t="shared" si="4"/>
        <v>0</v>
      </c>
      <c r="M44" s="11">
        <f t="shared" si="5"/>
        <v>193.5</v>
      </c>
    </row>
    <row r="45" ht="22.5" customHeight="1" spans="1:13">
      <c r="A45" s="17">
        <v>42</v>
      </c>
      <c r="B45" s="17" t="s">
        <v>67</v>
      </c>
      <c r="C45" s="11">
        <v>1.35</v>
      </c>
      <c r="D45" s="11">
        <f t="shared" si="0"/>
        <v>94.5</v>
      </c>
      <c r="E45" s="11">
        <v>1.35</v>
      </c>
      <c r="F45" s="12">
        <f t="shared" si="1"/>
        <v>189</v>
      </c>
      <c r="G45" s="11">
        <v>1.35</v>
      </c>
      <c r="H45" s="13">
        <f t="shared" si="2"/>
        <v>108</v>
      </c>
      <c r="I45" s="11">
        <v>1.35</v>
      </c>
      <c r="J45" s="13">
        <f t="shared" si="3"/>
        <v>121.5</v>
      </c>
      <c r="K45" s="11"/>
      <c r="L45" s="13">
        <f t="shared" si="4"/>
        <v>0</v>
      </c>
      <c r="M45" s="11">
        <f t="shared" si="5"/>
        <v>513</v>
      </c>
    </row>
    <row r="46" ht="22.5" customHeight="1" spans="1:13">
      <c r="A46" s="17">
        <v>43</v>
      </c>
      <c r="B46" s="17" t="s">
        <v>68</v>
      </c>
      <c r="C46" s="11">
        <v>1.2</v>
      </c>
      <c r="D46" s="11">
        <f t="shared" si="0"/>
        <v>84</v>
      </c>
      <c r="E46" s="11">
        <v>1.2</v>
      </c>
      <c r="F46" s="12">
        <f t="shared" si="1"/>
        <v>168</v>
      </c>
      <c r="G46" s="11">
        <v>1.2</v>
      </c>
      <c r="H46" s="13">
        <f t="shared" si="2"/>
        <v>96</v>
      </c>
      <c r="I46" s="11">
        <v>1.2</v>
      </c>
      <c r="J46" s="13">
        <f t="shared" si="3"/>
        <v>108</v>
      </c>
      <c r="K46" s="11"/>
      <c r="L46" s="13">
        <f t="shared" si="4"/>
        <v>0</v>
      </c>
      <c r="M46" s="11">
        <f t="shared" si="5"/>
        <v>456</v>
      </c>
    </row>
    <row r="47" ht="22.5" customHeight="1" spans="1:13">
      <c r="A47" s="17">
        <v>44</v>
      </c>
      <c r="B47" s="17" t="s">
        <v>69</v>
      </c>
      <c r="C47" s="11">
        <v>1.3</v>
      </c>
      <c r="D47" s="11">
        <f t="shared" si="0"/>
        <v>91</v>
      </c>
      <c r="E47" s="11">
        <v>1.3</v>
      </c>
      <c r="F47" s="12">
        <f t="shared" si="1"/>
        <v>182</v>
      </c>
      <c r="G47" s="11">
        <v>1.3</v>
      </c>
      <c r="H47" s="13">
        <f t="shared" si="2"/>
        <v>104</v>
      </c>
      <c r="I47" s="11">
        <v>1.3</v>
      </c>
      <c r="J47" s="13">
        <f t="shared" si="3"/>
        <v>117</v>
      </c>
      <c r="K47" s="11"/>
      <c r="L47" s="13">
        <f t="shared" si="4"/>
        <v>0</v>
      </c>
      <c r="M47" s="11">
        <f t="shared" si="5"/>
        <v>494</v>
      </c>
    </row>
    <row r="48" ht="22.5" customHeight="1" spans="1:13">
      <c r="A48" s="17">
        <v>45</v>
      </c>
      <c r="B48" s="17" t="s">
        <v>70</v>
      </c>
      <c r="C48" s="11"/>
      <c r="D48" s="11">
        <f t="shared" si="0"/>
        <v>0</v>
      </c>
      <c r="E48" s="11"/>
      <c r="F48" s="12">
        <f t="shared" si="1"/>
        <v>0</v>
      </c>
      <c r="G48" s="11"/>
      <c r="H48" s="13">
        <f t="shared" si="2"/>
        <v>0</v>
      </c>
      <c r="I48" s="11">
        <v>1.2</v>
      </c>
      <c r="J48" s="13">
        <f t="shared" si="3"/>
        <v>108</v>
      </c>
      <c r="K48" s="11"/>
      <c r="L48" s="13">
        <f t="shared" si="4"/>
        <v>0</v>
      </c>
      <c r="M48" s="11">
        <f t="shared" si="5"/>
        <v>108</v>
      </c>
    </row>
    <row r="49" ht="22.5" customHeight="1" spans="1:13">
      <c r="A49" s="17">
        <v>46</v>
      </c>
      <c r="B49" s="17" t="s">
        <v>71</v>
      </c>
      <c r="C49" s="11"/>
      <c r="D49" s="11">
        <f t="shared" si="0"/>
        <v>0</v>
      </c>
      <c r="E49" s="11"/>
      <c r="F49" s="12">
        <f t="shared" si="1"/>
        <v>0</v>
      </c>
      <c r="G49" s="11"/>
      <c r="H49" s="13">
        <f t="shared" si="2"/>
        <v>0</v>
      </c>
      <c r="I49" s="11">
        <v>1.5</v>
      </c>
      <c r="J49" s="13">
        <f t="shared" si="3"/>
        <v>135</v>
      </c>
      <c r="K49" s="11"/>
      <c r="L49" s="13">
        <f t="shared" si="4"/>
        <v>0</v>
      </c>
      <c r="M49" s="11">
        <f t="shared" si="5"/>
        <v>135</v>
      </c>
    </row>
    <row r="50" ht="22.5" customHeight="1" spans="1:13">
      <c r="A50" s="17">
        <v>47</v>
      </c>
      <c r="B50" s="17" t="s">
        <v>72</v>
      </c>
      <c r="C50" s="11"/>
      <c r="D50" s="11">
        <f t="shared" si="0"/>
        <v>0</v>
      </c>
      <c r="E50" s="11"/>
      <c r="F50" s="12">
        <f t="shared" si="1"/>
        <v>0</v>
      </c>
      <c r="G50" s="11"/>
      <c r="H50" s="13">
        <f t="shared" si="2"/>
        <v>0</v>
      </c>
      <c r="I50" s="11">
        <v>0.45</v>
      </c>
      <c r="J50" s="13">
        <f t="shared" si="3"/>
        <v>40.5</v>
      </c>
      <c r="K50" s="11"/>
      <c r="L50" s="13">
        <f t="shared" si="4"/>
        <v>0</v>
      </c>
      <c r="M50" s="11">
        <f t="shared" si="5"/>
        <v>40.5</v>
      </c>
    </row>
    <row r="51" ht="22.5" customHeight="1" spans="1:13">
      <c r="A51" s="17">
        <v>48</v>
      </c>
      <c r="B51" s="17" t="s">
        <v>73</v>
      </c>
      <c r="C51" s="11"/>
      <c r="D51" s="11">
        <f t="shared" si="0"/>
        <v>0</v>
      </c>
      <c r="E51" s="11"/>
      <c r="F51" s="12">
        <f t="shared" si="1"/>
        <v>0</v>
      </c>
      <c r="G51" s="11"/>
      <c r="H51" s="13">
        <f t="shared" si="2"/>
        <v>0</v>
      </c>
      <c r="I51" s="11">
        <v>1.3</v>
      </c>
      <c r="J51" s="13">
        <f t="shared" si="3"/>
        <v>117</v>
      </c>
      <c r="K51" s="11"/>
      <c r="L51" s="13">
        <f t="shared" si="4"/>
        <v>0</v>
      </c>
      <c r="M51" s="11">
        <f t="shared" si="5"/>
        <v>117</v>
      </c>
    </row>
    <row r="52" ht="22.5" customHeight="1" spans="1:13">
      <c r="A52" s="17">
        <v>49</v>
      </c>
      <c r="B52" s="17" t="s">
        <v>74</v>
      </c>
      <c r="C52" s="11"/>
      <c r="D52" s="11">
        <f t="shared" si="0"/>
        <v>0</v>
      </c>
      <c r="E52" s="11"/>
      <c r="F52" s="12">
        <f t="shared" si="1"/>
        <v>0</v>
      </c>
      <c r="G52" s="11"/>
      <c r="H52" s="13">
        <f t="shared" si="2"/>
        <v>0</v>
      </c>
      <c r="I52" s="11">
        <v>0.6</v>
      </c>
      <c r="J52" s="13">
        <f t="shared" si="3"/>
        <v>54</v>
      </c>
      <c r="K52" s="11"/>
      <c r="L52" s="13">
        <f t="shared" si="4"/>
        <v>0</v>
      </c>
      <c r="M52" s="11">
        <f t="shared" si="5"/>
        <v>54</v>
      </c>
    </row>
    <row r="53" ht="22.5" customHeight="1" spans="1:13">
      <c r="A53" s="17">
        <v>50</v>
      </c>
      <c r="B53" s="17" t="s">
        <v>75</v>
      </c>
      <c r="C53" s="11"/>
      <c r="D53" s="11">
        <f t="shared" si="0"/>
        <v>0</v>
      </c>
      <c r="E53" s="11"/>
      <c r="F53" s="12">
        <f t="shared" si="1"/>
        <v>0</v>
      </c>
      <c r="G53" s="11"/>
      <c r="H53" s="13">
        <f t="shared" si="2"/>
        <v>0</v>
      </c>
      <c r="I53" s="11">
        <v>1.2</v>
      </c>
      <c r="J53" s="13">
        <f t="shared" si="3"/>
        <v>108</v>
      </c>
      <c r="K53" s="11"/>
      <c r="L53" s="13">
        <f t="shared" si="4"/>
        <v>0</v>
      </c>
      <c r="M53" s="11">
        <f t="shared" si="5"/>
        <v>108</v>
      </c>
    </row>
    <row r="54" ht="22.5" customHeight="1" spans="1:13">
      <c r="A54" s="17">
        <v>51</v>
      </c>
      <c r="B54" s="17" t="s">
        <v>76</v>
      </c>
      <c r="C54" s="11"/>
      <c r="D54" s="11">
        <f t="shared" si="0"/>
        <v>0</v>
      </c>
      <c r="E54" s="11"/>
      <c r="F54" s="12">
        <f t="shared" si="1"/>
        <v>0</v>
      </c>
      <c r="G54" s="11"/>
      <c r="H54" s="13">
        <f t="shared" si="2"/>
        <v>0</v>
      </c>
      <c r="I54" s="11">
        <v>1.8</v>
      </c>
      <c r="J54" s="13">
        <f t="shared" si="3"/>
        <v>162</v>
      </c>
      <c r="K54" s="11"/>
      <c r="L54" s="13">
        <f t="shared" si="4"/>
        <v>0</v>
      </c>
      <c r="M54" s="11">
        <f t="shared" si="5"/>
        <v>162</v>
      </c>
    </row>
    <row r="55" ht="22.5" customHeight="1" spans="1:13">
      <c r="A55" s="17">
        <v>52</v>
      </c>
      <c r="B55" s="17" t="s">
        <v>77</v>
      </c>
      <c r="C55" s="11"/>
      <c r="D55" s="11">
        <f t="shared" si="0"/>
        <v>0</v>
      </c>
      <c r="E55" s="11">
        <v>0.7</v>
      </c>
      <c r="F55" s="12">
        <f t="shared" si="1"/>
        <v>98</v>
      </c>
      <c r="G55" s="11"/>
      <c r="H55" s="13">
        <f t="shared" si="2"/>
        <v>0</v>
      </c>
      <c r="I55" s="11">
        <v>0.7</v>
      </c>
      <c r="J55" s="13">
        <f t="shared" si="3"/>
        <v>63</v>
      </c>
      <c r="K55" s="11"/>
      <c r="L55" s="13">
        <f t="shared" si="4"/>
        <v>0</v>
      </c>
      <c r="M55" s="11">
        <f t="shared" si="5"/>
        <v>161</v>
      </c>
    </row>
    <row r="56" ht="22.5" customHeight="1" spans="1:13">
      <c r="A56" s="17">
        <v>53</v>
      </c>
      <c r="B56" s="17" t="s">
        <v>78</v>
      </c>
      <c r="C56" s="11">
        <v>16</v>
      </c>
      <c r="D56" s="11">
        <f t="shared" si="0"/>
        <v>1120</v>
      </c>
      <c r="E56" s="11"/>
      <c r="F56" s="12">
        <f t="shared" si="1"/>
        <v>0</v>
      </c>
      <c r="G56" s="11"/>
      <c r="H56" s="13">
        <f t="shared" si="2"/>
        <v>0</v>
      </c>
      <c r="I56" s="11">
        <v>16</v>
      </c>
      <c r="J56" s="13">
        <f t="shared" si="3"/>
        <v>1440</v>
      </c>
      <c r="K56" s="11"/>
      <c r="L56" s="13">
        <f t="shared" si="4"/>
        <v>0</v>
      </c>
      <c r="M56" s="11">
        <f t="shared" si="5"/>
        <v>2560</v>
      </c>
    </row>
    <row r="57" ht="22.5" customHeight="1" spans="1:13">
      <c r="A57" s="17">
        <v>54</v>
      </c>
      <c r="B57" s="17" t="s">
        <v>79</v>
      </c>
      <c r="C57" s="11"/>
      <c r="D57" s="11">
        <f t="shared" si="0"/>
        <v>0</v>
      </c>
      <c r="E57" s="11"/>
      <c r="F57" s="12">
        <f t="shared" si="1"/>
        <v>0</v>
      </c>
      <c r="G57" s="11"/>
      <c r="H57" s="13">
        <f t="shared" si="2"/>
        <v>0</v>
      </c>
      <c r="I57" s="11">
        <v>1.6</v>
      </c>
      <c r="J57" s="13">
        <f t="shared" si="3"/>
        <v>144</v>
      </c>
      <c r="K57" s="11"/>
      <c r="L57" s="13">
        <f t="shared" si="4"/>
        <v>0</v>
      </c>
      <c r="M57" s="11">
        <f t="shared" si="5"/>
        <v>144</v>
      </c>
    </row>
    <row r="58" ht="22.5" customHeight="1" spans="1:13">
      <c r="A58" s="17">
        <v>55</v>
      </c>
      <c r="B58" s="17" t="s">
        <v>80</v>
      </c>
      <c r="C58" s="11"/>
      <c r="D58" s="11">
        <f t="shared" si="0"/>
        <v>0</v>
      </c>
      <c r="E58" s="11"/>
      <c r="F58" s="12">
        <f t="shared" si="1"/>
        <v>0</v>
      </c>
      <c r="G58" s="11"/>
      <c r="H58" s="13">
        <f t="shared" si="2"/>
        <v>0</v>
      </c>
      <c r="I58" s="11">
        <v>0.4</v>
      </c>
      <c r="J58" s="13">
        <f t="shared" si="3"/>
        <v>36</v>
      </c>
      <c r="K58" s="11"/>
      <c r="L58" s="13">
        <f t="shared" si="4"/>
        <v>0</v>
      </c>
      <c r="M58" s="11">
        <f t="shared" si="5"/>
        <v>36</v>
      </c>
    </row>
    <row r="59" ht="22.5" customHeight="1" spans="1:13">
      <c r="A59" s="17">
        <v>56</v>
      </c>
      <c r="B59" s="17" t="s">
        <v>81</v>
      </c>
      <c r="C59" s="11"/>
      <c r="D59" s="11">
        <f t="shared" si="0"/>
        <v>0</v>
      </c>
      <c r="E59" s="11"/>
      <c r="F59" s="12">
        <f t="shared" si="1"/>
        <v>0</v>
      </c>
      <c r="G59" s="11"/>
      <c r="H59" s="13">
        <f t="shared" si="2"/>
        <v>0</v>
      </c>
      <c r="I59" s="11">
        <v>1.1</v>
      </c>
      <c r="J59" s="13">
        <f t="shared" si="3"/>
        <v>99</v>
      </c>
      <c r="K59" s="11"/>
      <c r="L59" s="13">
        <f t="shared" si="4"/>
        <v>0</v>
      </c>
      <c r="M59" s="11">
        <f t="shared" si="5"/>
        <v>99</v>
      </c>
    </row>
    <row r="60" ht="22.5" customHeight="1" spans="1:13">
      <c r="A60" s="17">
        <v>57</v>
      </c>
      <c r="B60" s="17" t="s">
        <v>82</v>
      </c>
      <c r="C60" s="11">
        <v>2</v>
      </c>
      <c r="D60" s="11">
        <f t="shared" si="0"/>
        <v>140</v>
      </c>
      <c r="E60" s="11">
        <v>2</v>
      </c>
      <c r="F60" s="12">
        <f t="shared" si="1"/>
        <v>280</v>
      </c>
      <c r="G60" s="11">
        <v>2</v>
      </c>
      <c r="H60" s="13">
        <f t="shared" si="2"/>
        <v>160</v>
      </c>
      <c r="I60" s="11">
        <v>2</v>
      </c>
      <c r="J60" s="13">
        <f t="shared" si="3"/>
        <v>180</v>
      </c>
      <c r="K60" s="11"/>
      <c r="L60" s="13">
        <f t="shared" si="4"/>
        <v>0</v>
      </c>
      <c r="M60" s="11">
        <f t="shared" si="5"/>
        <v>760</v>
      </c>
    </row>
    <row r="61" ht="22.5" customHeight="1" spans="1:13">
      <c r="A61" s="17">
        <v>58</v>
      </c>
      <c r="B61" s="17" t="s">
        <v>83</v>
      </c>
      <c r="C61" s="11">
        <v>1.22</v>
      </c>
      <c r="D61" s="11">
        <f t="shared" si="0"/>
        <v>85.4</v>
      </c>
      <c r="E61" s="11">
        <v>1.22</v>
      </c>
      <c r="F61" s="12">
        <f t="shared" si="1"/>
        <v>170.8</v>
      </c>
      <c r="G61" s="11">
        <v>1.22</v>
      </c>
      <c r="H61" s="13">
        <f t="shared" si="2"/>
        <v>97.6</v>
      </c>
      <c r="I61" s="11">
        <v>1.22</v>
      </c>
      <c r="J61" s="13">
        <f t="shared" si="3"/>
        <v>109.8</v>
      </c>
      <c r="K61" s="11"/>
      <c r="L61" s="13">
        <f t="shared" si="4"/>
        <v>0</v>
      </c>
      <c r="M61" s="11">
        <f t="shared" si="5"/>
        <v>463.6</v>
      </c>
    </row>
    <row r="62" ht="22.5" customHeight="1" spans="1:13">
      <c r="A62" s="17">
        <v>59</v>
      </c>
      <c r="B62" s="17" t="s">
        <v>84</v>
      </c>
      <c r="C62" s="11"/>
      <c r="D62" s="11"/>
      <c r="E62" s="11">
        <v>22.5</v>
      </c>
      <c r="F62" s="12">
        <f t="shared" si="1"/>
        <v>3150</v>
      </c>
      <c r="G62" s="11"/>
      <c r="H62" s="13">
        <f t="shared" si="2"/>
        <v>0</v>
      </c>
      <c r="I62" s="11">
        <v>22.5</v>
      </c>
      <c r="J62" s="13">
        <f t="shared" si="3"/>
        <v>2025</v>
      </c>
      <c r="K62" s="11"/>
      <c r="L62" s="13">
        <f t="shared" si="4"/>
        <v>0</v>
      </c>
      <c r="M62" s="11">
        <f t="shared" si="5"/>
        <v>5175</v>
      </c>
    </row>
    <row r="63" ht="22.5" customHeight="1" spans="1:13">
      <c r="A63" s="17">
        <v>60</v>
      </c>
      <c r="B63" s="17" t="s">
        <v>85</v>
      </c>
      <c r="C63" s="11"/>
      <c r="D63" s="11"/>
      <c r="E63" s="11"/>
      <c r="F63" s="12">
        <f t="shared" si="1"/>
        <v>0</v>
      </c>
      <c r="G63" s="11"/>
      <c r="H63" s="13">
        <f t="shared" si="2"/>
        <v>0</v>
      </c>
      <c r="I63" s="11">
        <v>0.9</v>
      </c>
      <c r="J63" s="13">
        <f t="shared" si="3"/>
        <v>81</v>
      </c>
      <c r="K63" s="11"/>
      <c r="L63" s="13">
        <f t="shared" si="4"/>
        <v>0</v>
      </c>
      <c r="M63" s="11">
        <f t="shared" si="5"/>
        <v>81</v>
      </c>
    </row>
    <row r="64" ht="22.5" customHeight="1" spans="1:13">
      <c r="A64" s="17">
        <v>61</v>
      </c>
      <c r="B64" s="17" t="s">
        <v>86</v>
      </c>
      <c r="C64" s="11"/>
      <c r="D64" s="11"/>
      <c r="E64" s="11"/>
      <c r="F64" s="12">
        <f t="shared" si="1"/>
        <v>0</v>
      </c>
      <c r="G64" s="11"/>
      <c r="H64" s="13">
        <f t="shared" si="2"/>
        <v>0</v>
      </c>
      <c r="I64" s="11">
        <v>0.46</v>
      </c>
      <c r="J64" s="13">
        <f t="shared" si="3"/>
        <v>41.4</v>
      </c>
      <c r="K64" s="11"/>
      <c r="L64" s="13">
        <f t="shared" si="4"/>
        <v>0</v>
      </c>
      <c r="M64" s="11">
        <f t="shared" si="5"/>
        <v>41.4</v>
      </c>
    </row>
    <row r="65" ht="22.5" customHeight="1" spans="1:13">
      <c r="A65" s="17">
        <v>62</v>
      </c>
      <c r="B65" s="17" t="s">
        <v>87</v>
      </c>
      <c r="C65" s="11"/>
      <c r="D65" s="11"/>
      <c r="E65" s="11"/>
      <c r="F65" s="12">
        <f t="shared" si="1"/>
        <v>0</v>
      </c>
      <c r="G65" s="11"/>
      <c r="H65" s="13">
        <f t="shared" si="2"/>
        <v>0</v>
      </c>
      <c r="I65" s="11">
        <v>1.2</v>
      </c>
      <c r="J65" s="13">
        <f t="shared" si="3"/>
        <v>108</v>
      </c>
      <c r="K65" s="11"/>
      <c r="L65" s="13">
        <f t="shared" si="4"/>
        <v>0</v>
      </c>
      <c r="M65" s="11">
        <f t="shared" si="5"/>
        <v>108</v>
      </c>
    </row>
    <row r="66" ht="22.5" customHeight="1" spans="1:13">
      <c r="A66" s="17">
        <v>63</v>
      </c>
      <c r="B66" s="17" t="s">
        <v>88</v>
      </c>
      <c r="C66" s="11"/>
      <c r="D66" s="11"/>
      <c r="E66" s="11">
        <v>1.8</v>
      </c>
      <c r="F66" s="12">
        <f t="shared" si="1"/>
        <v>252</v>
      </c>
      <c r="G66" s="11"/>
      <c r="H66" s="13">
        <f t="shared" si="2"/>
        <v>0</v>
      </c>
      <c r="I66" s="11">
        <v>1.8</v>
      </c>
      <c r="J66" s="13">
        <f t="shared" si="3"/>
        <v>162</v>
      </c>
      <c r="K66" s="11"/>
      <c r="L66" s="13">
        <f t="shared" si="4"/>
        <v>0</v>
      </c>
      <c r="M66" s="11">
        <f t="shared" si="5"/>
        <v>414</v>
      </c>
    </row>
    <row r="67" ht="22.5" customHeight="1" spans="1:13">
      <c r="A67" s="17">
        <v>64</v>
      </c>
      <c r="B67" s="17" t="s">
        <v>89</v>
      </c>
      <c r="C67" s="11"/>
      <c r="D67" s="11"/>
      <c r="E67" s="11"/>
      <c r="F67" s="12">
        <f t="shared" si="1"/>
        <v>0</v>
      </c>
      <c r="G67" s="11"/>
      <c r="H67" s="13">
        <f t="shared" si="2"/>
        <v>0</v>
      </c>
      <c r="I67" s="11">
        <v>0.5</v>
      </c>
      <c r="J67" s="13">
        <f t="shared" si="3"/>
        <v>45</v>
      </c>
      <c r="K67" s="11"/>
      <c r="L67" s="13">
        <f t="shared" si="4"/>
        <v>0</v>
      </c>
      <c r="M67" s="11">
        <f t="shared" si="5"/>
        <v>45</v>
      </c>
    </row>
    <row r="68" ht="22.5" customHeight="1" spans="1:13">
      <c r="A68" s="17">
        <v>65</v>
      </c>
      <c r="B68" s="17" t="s">
        <v>90</v>
      </c>
      <c r="C68" s="11"/>
      <c r="D68" s="11"/>
      <c r="E68" s="11"/>
      <c r="F68" s="12">
        <f t="shared" si="1"/>
        <v>0</v>
      </c>
      <c r="G68" s="11"/>
      <c r="H68" s="13">
        <f t="shared" si="2"/>
        <v>0</v>
      </c>
      <c r="I68" s="11">
        <v>1.35</v>
      </c>
      <c r="J68" s="13">
        <f t="shared" si="3"/>
        <v>121.5</v>
      </c>
      <c r="K68" s="11"/>
      <c r="L68" s="13">
        <f t="shared" si="4"/>
        <v>0</v>
      </c>
      <c r="M68" s="11">
        <f t="shared" si="5"/>
        <v>121.5</v>
      </c>
    </row>
    <row r="69" ht="22.5" customHeight="1" spans="1:13">
      <c r="A69" s="17">
        <v>66</v>
      </c>
      <c r="B69" s="17" t="s">
        <v>91</v>
      </c>
      <c r="C69" s="11"/>
      <c r="D69" s="11"/>
      <c r="E69" s="11"/>
      <c r="F69" s="12">
        <f>+E69*140</f>
        <v>0</v>
      </c>
      <c r="G69" s="11"/>
      <c r="H69" s="13">
        <f>+G69*80</f>
        <v>0</v>
      </c>
      <c r="I69" s="11">
        <v>0.42</v>
      </c>
      <c r="J69" s="13">
        <f>+I69*90</f>
        <v>37.8</v>
      </c>
      <c r="K69" s="11"/>
      <c r="L69" s="13">
        <f>+K69*70</f>
        <v>0</v>
      </c>
      <c r="M69" s="11">
        <f>+D69+F69+H69+J69+L69</f>
        <v>37.8</v>
      </c>
    </row>
    <row r="70" ht="22.5" customHeight="1" spans="1:13">
      <c r="A70" s="17">
        <v>67</v>
      </c>
      <c r="B70" s="17" t="s">
        <v>92</v>
      </c>
      <c r="C70" s="11"/>
      <c r="D70" s="11"/>
      <c r="E70" s="11"/>
      <c r="F70" s="12">
        <f>+E70*140</f>
        <v>0</v>
      </c>
      <c r="G70" s="11"/>
      <c r="H70" s="13">
        <f>+G70*80</f>
        <v>0</v>
      </c>
      <c r="I70" s="11">
        <v>0.45</v>
      </c>
      <c r="J70" s="13">
        <f>+I70*90</f>
        <v>40.5</v>
      </c>
      <c r="K70" s="11"/>
      <c r="L70" s="13">
        <f>+K70*70</f>
        <v>0</v>
      </c>
      <c r="M70" s="11">
        <f>+D70+F70+H70+J70+L70</f>
        <v>40.5</v>
      </c>
    </row>
    <row r="71" ht="22.5" customHeight="1" spans="1:13">
      <c r="A71" s="17">
        <v>68</v>
      </c>
      <c r="B71" s="17" t="s">
        <v>93</v>
      </c>
      <c r="C71" s="11"/>
      <c r="D71" s="11"/>
      <c r="E71" s="11"/>
      <c r="F71" s="12">
        <f>+E71*140</f>
        <v>0</v>
      </c>
      <c r="G71" s="11"/>
      <c r="H71" s="13">
        <f>+G71*80</f>
        <v>0</v>
      </c>
      <c r="I71" s="11">
        <v>3.5</v>
      </c>
      <c r="J71" s="13">
        <f>+I71*90</f>
        <v>315</v>
      </c>
      <c r="K71" s="11"/>
      <c r="L71" s="13">
        <f>+K71*70</f>
        <v>0</v>
      </c>
      <c r="M71" s="11">
        <f>+D71+F71+H71+J71+L71</f>
        <v>315</v>
      </c>
    </row>
    <row r="72" ht="22.5" customHeight="1" spans="1:13">
      <c r="A72" s="26"/>
      <c r="B72" s="26" t="s">
        <v>21</v>
      </c>
      <c r="C72" s="13">
        <f>SUM(C4:C71)</f>
        <v>63.27</v>
      </c>
      <c r="D72" s="13">
        <f t="shared" ref="D72:M72" si="6">SUM(D4:D71)</f>
        <v>4428.9</v>
      </c>
      <c r="E72" s="13">
        <f t="shared" si="6"/>
        <v>49.37</v>
      </c>
      <c r="F72" s="13">
        <f t="shared" si="6"/>
        <v>6911.8</v>
      </c>
      <c r="G72" s="13">
        <f t="shared" si="6"/>
        <v>24.07</v>
      </c>
      <c r="H72" s="13">
        <f t="shared" si="6"/>
        <v>1925.6</v>
      </c>
      <c r="I72" s="13">
        <f t="shared" si="6"/>
        <v>159.68</v>
      </c>
      <c r="J72" s="13">
        <f t="shared" si="6"/>
        <v>14371.2</v>
      </c>
      <c r="K72" s="13">
        <f t="shared" si="6"/>
        <v>0</v>
      </c>
      <c r="L72" s="13">
        <f t="shared" si="6"/>
        <v>0</v>
      </c>
      <c r="M72" s="13">
        <f t="shared" si="6"/>
        <v>27637.5</v>
      </c>
    </row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</sheetData>
  <mergeCells count="5">
    <mergeCell ref="A1:M1"/>
    <mergeCell ref="C2:L2"/>
    <mergeCell ref="A2:A3"/>
    <mergeCell ref="B2:B3"/>
    <mergeCell ref="M2:M3"/>
  </mergeCells>
  <printOptions horizontalCentered="1"/>
  <pageMargins left="0.479861111111111" right="0.747916666666667" top="0.309722222222222" bottom="0.6" header="0.309722222222222" footer="0.379861111111111"/>
  <pageSetup paperSize="9" orientation="landscape"/>
  <headerFooter>
    <oddFooter>&amp;L证明人：&amp;C经办人：&amp;R第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A16" workbookViewId="0">
      <selection activeCell="C2" sqref="C$1:D$1048576"/>
    </sheetView>
  </sheetViews>
  <sheetFormatPr defaultColWidth="9" defaultRowHeight="13.5"/>
  <cols>
    <col min="1" max="1" width="2.75" style="2" customWidth="1"/>
    <col min="2" max="2" width="7.125" customWidth="1"/>
    <col min="3" max="3" width="8.75" customWidth="1"/>
    <col min="4" max="4" width="8.25" customWidth="1"/>
    <col min="5" max="5" width="6.875" customWidth="1"/>
    <col min="6" max="6" width="8.875" customWidth="1"/>
    <col min="7" max="7" width="7.25" customWidth="1"/>
    <col min="8" max="8" width="7.75" customWidth="1"/>
    <col min="9" max="9" width="7.25" customWidth="1"/>
    <col min="10" max="10" width="8.125" customWidth="1"/>
    <col min="11" max="11" width="7.25" customWidth="1"/>
    <col min="12" max="12" width="5.625" customWidth="1"/>
    <col min="13" max="13" width="9.25" customWidth="1"/>
  </cols>
  <sheetData>
    <row r="1" ht="45.75" customHeight="1" spans="1:13">
      <c r="A1" s="3" t="s">
        <v>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7.95" customHeight="1" spans="1:13">
      <c r="A2" s="4" t="s">
        <v>1</v>
      </c>
      <c r="B2" s="5" t="s">
        <v>24</v>
      </c>
      <c r="C2" s="6" t="s">
        <v>25</v>
      </c>
      <c r="D2" s="7"/>
      <c r="E2" s="7"/>
      <c r="F2" s="7"/>
      <c r="G2" s="7"/>
      <c r="H2" s="7"/>
      <c r="I2" s="7"/>
      <c r="J2" s="7"/>
      <c r="K2" s="7"/>
      <c r="L2" s="14"/>
      <c r="M2" s="5" t="s">
        <v>13</v>
      </c>
    </row>
    <row r="3" s="1" customFormat="1" ht="60" customHeight="1" spans="1:13">
      <c r="A3" s="8"/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9"/>
    </row>
    <row r="4" s="1" customFormat="1" ht="21" customHeight="1" spans="1:13">
      <c r="A4" s="22">
        <v>1</v>
      </c>
      <c r="B4" s="13" t="s">
        <v>95</v>
      </c>
      <c r="C4" s="13">
        <v>3</v>
      </c>
      <c r="D4" s="11">
        <f>+C4*70</f>
        <v>210</v>
      </c>
      <c r="E4" s="15">
        <v>3</v>
      </c>
      <c r="F4" s="12">
        <f>+E4*140</f>
        <v>420</v>
      </c>
      <c r="G4" s="11"/>
      <c r="H4" s="13">
        <f>+G4*80</f>
        <v>0</v>
      </c>
      <c r="I4" s="11">
        <v>3</v>
      </c>
      <c r="J4" s="13">
        <f>+I4*90</f>
        <v>270</v>
      </c>
      <c r="K4" s="13"/>
      <c r="L4" s="13">
        <f>+K4*70</f>
        <v>0</v>
      </c>
      <c r="M4" s="13">
        <f>+D4+F4+H4+J4+L4</f>
        <v>900</v>
      </c>
    </row>
    <row r="5" s="1" customFormat="1" ht="21" customHeight="1" spans="1:13">
      <c r="A5" s="11">
        <v>2</v>
      </c>
      <c r="B5" s="11" t="s">
        <v>96</v>
      </c>
      <c r="C5" s="11">
        <v>6.5</v>
      </c>
      <c r="D5" s="11">
        <f t="shared" ref="D5:D25" si="0">+C5*70</f>
        <v>455</v>
      </c>
      <c r="E5" s="12">
        <v>6.5</v>
      </c>
      <c r="F5" s="12">
        <f t="shared" ref="F5:F25" si="1">+E5*140</f>
        <v>910</v>
      </c>
      <c r="G5" s="13">
        <v>6.5</v>
      </c>
      <c r="H5" s="13">
        <f t="shared" ref="H5:H25" si="2">+G5*80</f>
        <v>520</v>
      </c>
      <c r="I5" s="13">
        <v>6.5</v>
      </c>
      <c r="J5" s="13">
        <f t="shared" ref="J5:J25" si="3">+I5*90</f>
        <v>585</v>
      </c>
      <c r="K5" s="13"/>
      <c r="L5" s="13">
        <f t="shared" ref="L5:L25" si="4">+K5*70</f>
        <v>0</v>
      </c>
      <c r="M5" s="13">
        <f t="shared" ref="M5:M25" si="5">+D5+F5+H5+J5+L5</f>
        <v>2470</v>
      </c>
    </row>
    <row r="6" s="1" customFormat="1" ht="21" customHeight="1" spans="1:13">
      <c r="A6" s="11">
        <v>3</v>
      </c>
      <c r="B6" s="10" t="s">
        <v>97</v>
      </c>
      <c r="C6" s="11">
        <v>30.02</v>
      </c>
      <c r="D6" s="11">
        <f t="shared" si="0"/>
        <v>2101.4</v>
      </c>
      <c r="E6" s="15">
        <v>30.02</v>
      </c>
      <c r="F6" s="12">
        <f t="shared" si="1"/>
        <v>4202.8</v>
      </c>
      <c r="G6" s="11">
        <v>30.02</v>
      </c>
      <c r="H6" s="13">
        <f t="shared" si="2"/>
        <v>2401.6</v>
      </c>
      <c r="I6" s="11">
        <v>30.02</v>
      </c>
      <c r="J6" s="13">
        <f t="shared" si="3"/>
        <v>2701.8</v>
      </c>
      <c r="K6" s="11"/>
      <c r="L6" s="13">
        <f t="shared" si="4"/>
        <v>0</v>
      </c>
      <c r="M6" s="13">
        <f t="shared" si="5"/>
        <v>11407.6</v>
      </c>
    </row>
    <row r="7" s="1" customFormat="1" ht="21" customHeight="1" spans="1:13">
      <c r="A7" s="11">
        <v>4</v>
      </c>
      <c r="B7" s="11" t="s">
        <v>98</v>
      </c>
      <c r="C7" s="11">
        <v>36.2</v>
      </c>
      <c r="D7" s="11">
        <f t="shared" si="0"/>
        <v>2534</v>
      </c>
      <c r="E7" s="15">
        <v>36.2</v>
      </c>
      <c r="F7" s="12">
        <f t="shared" si="1"/>
        <v>5068</v>
      </c>
      <c r="G7" s="11">
        <v>36.2</v>
      </c>
      <c r="H7" s="13">
        <f t="shared" si="2"/>
        <v>2896</v>
      </c>
      <c r="I7" s="11">
        <v>36.2</v>
      </c>
      <c r="J7" s="13">
        <f t="shared" si="3"/>
        <v>3258</v>
      </c>
      <c r="K7" s="11"/>
      <c r="L7" s="13">
        <f t="shared" si="4"/>
        <v>0</v>
      </c>
      <c r="M7" s="13">
        <f t="shared" si="5"/>
        <v>13756</v>
      </c>
    </row>
    <row r="8" s="1" customFormat="1" ht="21" customHeight="1" spans="1:13">
      <c r="A8" s="11">
        <v>5</v>
      </c>
      <c r="B8" s="11" t="s">
        <v>99</v>
      </c>
      <c r="C8" s="11"/>
      <c r="D8" s="11">
        <f t="shared" si="0"/>
        <v>0</v>
      </c>
      <c r="E8" s="15">
        <v>15</v>
      </c>
      <c r="F8" s="12">
        <f t="shared" si="1"/>
        <v>2100</v>
      </c>
      <c r="G8" s="11"/>
      <c r="H8" s="13">
        <f t="shared" si="2"/>
        <v>0</v>
      </c>
      <c r="I8" s="11">
        <v>15</v>
      </c>
      <c r="J8" s="13">
        <f t="shared" si="3"/>
        <v>1350</v>
      </c>
      <c r="K8" s="11"/>
      <c r="L8" s="13">
        <f t="shared" si="4"/>
        <v>0</v>
      </c>
      <c r="M8" s="13">
        <f t="shared" si="5"/>
        <v>3450</v>
      </c>
    </row>
    <row r="9" s="1" customFormat="1" ht="21" customHeight="1" spans="1:13">
      <c r="A9" s="11">
        <v>6</v>
      </c>
      <c r="B9" s="11" t="s">
        <v>100</v>
      </c>
      <c r="C9" s="11">
        <v>12</v>
      </c>
      <c r="D9" s="11">
        <f t="shared" si="0"/>
        <v>840</v>
      </c>
      <c r="E9" s="15">
        <v>12</v>
      </c>
      <c r="F9" s="12">
        <f t="shared" si="1"/>
        <v>1680</v>
      </c>
      <c r="G9" s="11">
        <v>12</v>
      </c>
      <c r="H9" s="13">
        <f t="shared" si="2"/>
        <v>960</v>
      </c>
      <c r="I9" s="11">
        <v>12</v>
      </c>
      <c r="J9" s="13">
        <f t="shared" si="3"/>
        <v>1080</v>
      </c>
      <c r="K9" s="11"/>
      <c r="L9" s="13">
        <f t="shared" si="4"/>
        <v>0</v>
      </c>
      <c r="M9" s="13">
        <f t="shared" si="5"/>
        <v>4560</v>
      </c>
    </row>
    <row r="10" s="1" customFormat="1" ht="21" customHeight="1" spans="1:13">
      <c r="A10" s="11">
        <v>7</v>
      </c>
      <c r="B10" s="11" t="s">
        <v>101</v>
      </c>
      <c r="C10" s="11">
        <v>14.93</v>
      </c>
      <c r="D10" s="11">
        <f t="shared" si="0"/>
        <v>1045.1</v>
      </c>
      <c r="E10" s="15">
        <v>14.93</v>
      </c>
      <c r="F10" s="12">
        <f t="shared" si="1"/>
        <v>2090.2</v>
      </c>
      <c r="G10" s="11">
        <v>14.93</v>
      </c>
      <c r="H10" s="13">
        <f t="shared" si="2"/>
        <v>1194.4</v>
      </c>
      <c r="I10" s="11">
        <v>14.93</v>
      </c>
      <c r="J10" s="13">
        <f t="shared" si="3"/>
        <v>1343.7</v>
      </c>
      <c r="K10" s="11"/>
      <c r="L10" s="13">
        <f t="shared" si="4"/>
        <v>0</v>
      </c>
      <c r="M10" s="13">
        <f t="shared" si="5"/>
        <v>5673.4</v>
      </c>
    </row>
    <row r="11" s="1" customFormat="1" ht="21" customHeight="1" spans="1:13">
      <c r="A11" s="11">
        <v>8</v>
      </c>
      <c r="B11" s="11" t="s">
        <v>102</v>
      </c>
      <c r="C11" s="11">
        <v>8.5</v>
      </c>
      <c r="D11" s="11">
        <f t="shared" si="0"/>
        <v>595</v>
      </c>
      <c r="E11" s="15">
        <v>8.5</v>
      </c>
      <c r="F11" s="12">
        <f t="shared" si="1"/>
        <v>1190</v>
      </c>
      <c r="G11" s="11">
        <v>8.5</v>
      </c>
      <c r="H11" s="13">
        <f t="shared" si="2"/>
        <v>680</v>
      </c>
      <c r="I11" s="11">
        <v>8.5</v>
      </c>
      <c r="J11" s="13">
        <f t="shared" si="3"/>
        <v>765</v>
      </c>
      <c r="K11" s="11"/>
      <c r="L11" s="13">
        <f t="shared" si="4"/>
        <v>0</v>
      </c>
      <c r="M11" s="13">
        <f t="shared" si="5"/>
        <v>3230</v>
      </c>
    </row>
    <row r="12" s="1" customFormat="1" ht="21" customHeight="1" spans="1:13">
      <c r="A12" s="11">
        <v>9</v>
      </c>
      <c r="B12" s="11" t="s">
        <v>103</v>
      </c>
      <c r="C12" s="11">
        <v>28</v>
      </c>
      <c r="D12" s="11">
        <f t="shared" si="0"/>
        <v>1960</v>
      </c>
      <c r="E12" s="15">
        <v>28</v>
      </c>
      <c r="F12" s="12">
        <f t="shared" si="1"/>
        <v>3920</v>
      </c>
      <c r="G12" s="11">
        <v>21</v>
      </c>
      <c r="H12" s="13">
        <f t="shared" si="2"/>
        <v>1680</v>
      </c>
      <c r="I12" s="11">
        <v>26</v>
      </c>
      <c r="J12" s="13">
        <f t="shared" si="3"/>
        <v>2340</v>
      </c>
      <c r="K12" s="11"/>
      <c r="L12" s="13">
        <f t="shared" si="4"/>
        <v>0</v>
      </c>
      <c r="M12" s="13">
        <f t="shared" si="5"/>
        <v>9900</v>
      </c>
    </row>
    <row r="13" s="1" customFormat="1" ht="21" customHeight="1" spans="1:13">
      <c r="A13" s="11">
        <v>10</v>
      </c>
      <c r="B13" s="11" t="s">
        <v>104</v>
      </c>
      <c r="C13" s="11">
        <v>5</v>
      </c>
      <c r="D13" s="11">
        <f t="shared" si="0"/>
        <v>350</v>
      </c>
      <c r="E13" s="15">
        <v>5</v>
      </c>
      <c r="F13" s="12">
        <f t="shared" si="1"/>
        <v>700</v>
      </c>
      <c r="G13" s="11">
        <v>5</v>
      </c>
      <c r="H13" s="13">
        <f t="shared" si="2"/>
        <v>400</v>
      </c>
      <c r="I13" s="11">
        <v>5</v>
      </c>
      <c r="J13" s="13">
        <f t="shared" si="3"/>
        <v>450</v>
      </c>
      <c r="K13" s="11"/>
      <c r="L13" s="13">
        <f t="shared" si="4"/>
        <v>0</v>
      </c>
      <c r="M13" s="13">
        <f t="shared" si="5"/>
        <v>1900</v>
      </c>
    </row>
    <row r="14" s="1" customFormat="1" ht="21" customHeight="1" spans="1:13">
      <c r="A14" s="11">
        <v>11</v>
      </c>
      <c r="B14" s="11" t="s">
        <v>105</v>
      </c>
      <c r="C14" s="11">
        <v>4.3</v>
      </c>
      <c r="D14" s="11">
        <f t="shared" si="0"/>
        <v>301</v>
      </c>
      <c r="E14" s="15">
        <v>4.3</v>
      </c>
      <c r="F14" s="12">
        <f t="shared" si="1"/>
        <v>602</v>
      </c>
      <c r="G14" s="11">
        <v>4.3</v>
      </c>
      <c r="H14" s="13">
        <f t="shared" si="2"/>
        <v>344</v>
      </c>
      <c r="I14" s="11">
        <v>4.3</v>
      </c>
      <c r="J14" s="13">
        <f t="shared" si="3"/>
        <v>387</v>
      </c>
      <c r="K14" s="11"/>
      <c r="L14" s="13">
        <f t="shared" si="4"/>
        <v>0</v>
      </c>
      <c r="M14" s="13">
        <f t="shared" si="5"/>
        <v>1634</v>
      </c>
    </row>
    <row r="15" s="1" customFormat="1" ht="21" customHeight="1" spans="1:13">
      <c r="A15" s="11">
        <v>12</v>
      </c>
      <c r="B15" s="11" t="s">
        <v>106</v>
      </c>
      <c r="C15" s="11">
        <v>5.17</v>
      </c>
      <c r="D15" s="11">
        <f t="shared" si="0"/>
        <v>361.9</v>
      </c>
      <c r="E15" s="15">
        <v>5.17</v>
      </c>
      <c r="F15" s="12">
        <f t="shared" si="1"/>
        <v>723.8</v>
      </c>
      <c r="G15" s="11">
        <v>5.17</v>
      </c>
      <c r="H15" s="13">
        <f t="shared" si="2"/>
        <v>413.6</v>
      </c>
      <c r="I15" s="11">
        <v>5.17</v>
      </c>
      <c r="J15" s="13">
        <f t="shared" si="3"/>
        <v>465.3</v>
      </c>
      <c r="K15" s="11"/>
      <c r="L15" s="13">
        <f t="shared" si="4"/>
        <v>0</v>
      </c>
      <c r="M15" s="13">
        <f t="shared" si="5"/>
        <v>1964.6</v>
      </c>
    </row>
    <row r="16" s="1" customFormat="1" ht="21" customHeight="1" spans="1:13">
      <c r="A16" s="11">
        <v>13</v>
      </c>
      <c r="B16" s="11" t="s">
        <v>107</v>
      </c>
      <c r="C16" s="11">
        <v>30.59</v>
      </c>
      <c r="D16" s="11">
        <f t="shared" si="0"/>
        <v>2141.3</v>
      </c>
      <c r="E16" s="15">
        <v>30.59</v>
      </c>
      <c r="F16" s="12">
        <f t="shared" si="1"/>
        <v>4282.6</v>
      </c>
      <c r="G16" s="11">
        <v>30.59</v>
      </c>
      <c r="H16" s="13">
        <f t="shared" si="2"/>
        <v>2447.2</v>
      </c>
      <c r="I16" s="11">
        <v>30.59</v>
      </c>
      <c r="J16" s="13">
        <f t="shared" si="3"/>
        <v>2753.1</v>
      </c>
      <c r="K16" s="11"/>
      <c r="L16" s="13">
        <f t="shared" si="4"/>
        <v>0</v>
      </c>
      <c r="M16" s="13">
        <f t="shared" si="5"/>
        <v>11624.2</v>
      </c>
    </row>
    <row r="17" s="1" customFormat="1" ht="21" customHeight="1" spans="1:13">
      <c r="A17" s="11">
        <v>14</v>
      </c>
      <c r="B17" s="11" t="s">
        <v>108</v>
      </c>
      <c r="C17" s="11">
        <v>3.12</v>
      </c>
      <c r="D17" s="11">
        <f t="shared" si="0"/>
        <v>218.4</v>
      </c>
      <c r="E17" s="15">
        <v>3.12</v>
      </c>
      <c r="F17" s="12">
        <f t="shared" si="1"/>
        <v>436.8</v>
      </c>
      <c r="G17" s="11">
        <v>3.12</v>
      </c>
      <c r="H17" s="13">
        <f t="shared" si="2"/>
        <v>249.6</v>
      </c>
      <c r="I17" s="11">
        <v>3.12</v>
      </c>
      <c r="J17" s="13">
        <f t="shared" si="3"/>
        <v>280.8</v>
      </c>
      <c r="K17" s="11"/>
      <c r="L17" s="13">
        <f t="shared" si="4"/>
        <v>0</v>
      </c>
      <c r="M17" s="13">
        <f t="shared" si="5"/>
        <v>1185.6</v>
      </c>
    </row>
    <row r="18" s="1" customFormat="1" ht="21" customHeight="1" spans="1:13">
      <c r="A18" s="11">
        <v>15</v>
      </c>
      <c r="B18" s="11" t="s">
        <v>109</v>
      </c>
      <c r="C18" s="11">
        <v>9.43</v>
      </c>
      <c r="D18" s="11">
        <f t="shared" si="0"/>
        <v>660.1</v>
      </c>
      <c r="E18" s="15">
        <v>9.43</v>
      </c>
      <c r="F18" s="12">
        <f t="shared" si="1"/>
        <v>1320.2</v>
      </c>
      <c r="G18" s="11"/>
      <c r="H18" s="13">
        <f t="shared" si="2"/>
        <v>0</v>
      </c>
      <c r="I18" s="11">
        <v>9.43</v>
      </c>
      <c r="J18" s="13">
        <f t="shared" si="3"/>
        <v>848.7</v>
      </c>
      <c r="K18" s="11"/>
      <c r="L18" s="13">
        <f t="shared" si="4"/>
        <v>0</v>
      </c>
      <c r="M18" s="13">
        <f t="shared" si="5"/>
        <v>2829</v>
      </c>
    </row>
    <row r="19" s="1" customFormat="1" ht="21" customHeight="1" spans="1:13">
      <c r="A19" s="11">
        <v>16</v>
      </c>
      <c r="B19" s="11" t="s">
        <v>110</v>
      </c>
      <c r="C19" s="11">
        <v>11.7</v>
      </c>
      <c r="D19" s="11">
        <f t="shared" si="0"/>
        <v>819</v>
      </c>
      <c r="E19" s="15">
        <v>11.7</v>
      </c>
      <c r="F19" s="12">
        <f t="shared" si="1"/>
        <v>1638</v>
      </c>
      <c r="G19" s="11">
        <v>11.7</v>
      </c>
      <c r="H19" s="13">
        <f t="shared" si="2"/>
        <v>936</v>
      </c>
      <c r="I19" s="11">
        <v>11.7</v>
      </c>
      <c r="J19" s="13">
        <f t="shared" si="3"/>
        <v>1053</v>
      </c>
      <c r="K19" s="11"/>
      <c r="L19" s="13">
        <f t="shared" si="4"/>
        <v>0</v>
      </c>
      <c r="M19" s="13">
        <f t="shared" si="5"/>
        <v>4446</v>
      </c>
    </row>
    <row r="20" s="1" customFormat="1" ht="21" customHeight="1" spans="1:13">
      <c r="A20" s="11">
        <v>17</v>
      </c>
      <c r="B20" s="11" t="s">
        <v>111</v>
      </c>
      <c r="C20" s="11">
        <v>1.7</v>
      </c>
      <c r="D20" s="11">
        <f t="shared" si="0"/>
        <v>119</v>
      </c>
      <c r="E20" s="15">
        <v>1.7</v>
      </c>
      <c r="F20" s="12">
        <f t="shared" si="1"/>
        <v>238</v>
      </c>
      <c r="G20" s="11">
        <v>1.7</v>
      </c>
      <c r="H20" s="13">
        <f t="shared" si="2"/>
        <v>136</v>
      </c>
      <c r="I20" s="11">
        <v>1.7</v>
      </c>
      <c r="J20" s="13">
        <f t="shared" si="3"/>
        <v>153</v>
      </c>
      <c r="K20" s="11"/>
      <c r="L20" s="13">
        <f t="shared" si="4"/>
        <v>0</v>
      </c>
      <c r="M20" s="13">
        <f t="shared" si="5"/>
        <v>646</v>
      </c>
    </row>
    <row r="21" s="1" customFormat="1" ht="21" customHeight="1" spans="1:13">
      <c r="A21" s="11">
        <v>18</v>
      </c>
      <c r="B21" s="11" t="s">
        <v>112</v>
      </c>
      <c r="C21" s="11">
        <v>18.7</v>
      </c>
      <c r="D21" s="11">
        <f t="shared" si="0"/>
        <v>1309</v>
      </c>
      <c r="E21" s="15">
        <v>18.7</v>
      </c>
      <c r="F21" s="12">
        <f t="shared" si="1"/>
        <v>2618</v>
      </c>
      <c r="G21" s="11">
        <v>18.7</v>
      </c>
      <c r="H21" s="13">
        <f t="shared" si="2"/>
        <v>1496</v>
      </c>
      <c r="I21" s="11">
        <v>18.7</v>
      </c>
      <c r="J21" s="13">
        <f t="shared" si="3"/>
        <v>1683</v>
      </c>
      <c r="K21" s="11"/>
      <c r="L21" s="13">
        <f t="shared" si="4"/>
        <v>0</v>
      </c>
      <c r="M21" s="13">
        <f t="shared" si="5"/>
        <v>7106</v>
      </c>
    </row>
    <row r="22" s="1" customFormat="1" ht="21" customHeight="1" spans="1:13">
      <c r="A22" s="11">
        <v>19</v>
      </c>
      <c r="B22" s="11" t="s">
        <v>113</v>
      </c>
      <c r="C22" s="11">
        <v>13.86</v>
      </c>
      <c r="D22" s="11">
        <f t="shared" si="0"/>
        <v>970.2</v>
      </c>
      <c r="E22" s="15">
        <v>13.86</v>
      </c>
      <c r="F22" s="12">
        <f t="shared" si="1"/>
        <v>1940.4</v>
      </c>
      <c r="G22" s="11"/>
      <c r="H22" s="13">
        <f t="shared" si="2"/>
        <v>0</v>
      </c>
      <c r="I22" s="11">
        <v>13.86</v>
      </c>
      <c r="J22" s="13">
        <f t="shared" si="3"/>
        <v>1247.4</v>
      </c>
      <c r="K22" s="11"/>
      <c r="L22" s="13">
        <f t="shared" si="4"/>
        <v>0</v>
      </c>
      <c r="M22" s="13">
        <f t="shared" si="5"/>
        <v>4158</v>
      </c>
    </row>
    <row r="23" s="1" customFormat="1" ht="21" customHeight="1" spans="1:13">
      <c r="A23" s="11">
        <v>20</v>
      </c>
      <c r="B23" s="11" t="s">
        <v>114</v>
      </c>
      <c r="C23" s="11">
        <v>12.5</v>
      </c>
      <c r="D23" s="11">
        <f t="shared" si="0"/>
        <v>875</v>
      </c>
      <c r="E23" s="15">
        <v>12.5</v>
      </c>
      <c r="F23" s="12">
        <f t="shared" si="1"/>
        <v>1750</v>
      </c>
      <c r="G23" s="11">
        <v>12.5</v>
      </c>
      <c r="H23" s="13">
        <f t="shared" si="2"/>
        <v>1000</v>
      </c>
      <c r="I23" s="11">
        <v>9.5</v>
      </c>
      <c r="J23" s="13">
        <f t="shared" si="3"/>
        <v>855</v>
      </c>
      <c r="K23" s="11"/>
      <c r="L23" s="13">
        <f t="shared" si="4"/>
        <v>0</v>
      </c>
      <c r="M23" s="13">
        <f t="shared" si="5"/>
        <v>4480</v>
      </c>
    </row>
    <row r="24" s="1" customFormat="1" ht="21" customHeight="1" spans="1:13">
      <c r="A24" s="11">
        <v>21</v>
      </c>
      <c r="B24" s="11" t="s">
        <v>115</v>
      </c>
      <c r="C24" s="11">
        <v>40</v>
      </c>
      <c r="D24" s="11">
        <f t="shared" si="0"/>
        <v>2800</v>
      </c>
      <c r="E24" s="15">
        <v>40</v>
      </c>
      <c r="F24" s="12">
        <f t="shared" si="1"/>
        <v>5600</v>
      </c>
      <c r="G24" s="11">
        <v>40</v>
      </c>
      <c r="H24" s="13">
        <f t="shared" si="2"/>
        <v>3200</v>
      </c>
      <c r="I24" s="11">
        <v>24.43</v>
      </c>
      <c r="J24" s="13">
        <f t="shared" si="3"/>
        <v>2198.7</v>
      </c>
      <c r="K24" s="11"/>
      <c r="L24" s="13">
        <f t="shared" si="4"/>
        <v>0</v>
      </c>
      <c r="M24" s="13">
        <f t="shared" si="5"/>
        <v>13798.7</v>
      </c>
    </row>
    <row r="25" s="1" customFormat="1" ht="21" customHeight="1" spans="1:13">
      <c r="A25" s="11">
        <v>22</v>
      </c>
      <c r="B25" s="11" t="s">
        <v>116</v>
      </c>
      <c r="C25" s="11">
        <v>3.3</v>
      </c>
      <c r="D25" s="11">
        <f t="shared" si="0"/>
        <v>231</v>
      </c>
      <c r="E25" s="15">
        <v>3.3</v>
      </c>
      <c r="F25" s="12">
        <f t="shared" si="1"/>
        <v>462</v>
      </c>
      <c r="G25" s="11">
        <v>3.3</v>
      </c>
      <c r="H25" s="13">
        <f t="shared" si="2"/>
        <v>264</v>
      </c>
      <c r="I25" s="11">
        <v>3.3</v>
      </c>
      <c r="J25" s="13">
        <f t="shared" si="3"/>
        <v>297</v>
      </c>
      <c r="K25" s="11"/>
      <c r="L25" s="13">
        <f t="shared" si="4"/>
        <v>0</v>
      </c>
      <c r="M25" s="13">
        <f t="shared" si="5"/>
        <v>1254</v>
      </c>
    </row>
    <row r="26" ht="21" customHeight="1" spans="1:13">
      <c r="A26" s="13"/>
      <c r="B26" s="13" t="s">
        <v>21</v>
      </c>
      <c r="C26" s="13">
        <f>SUM(C4:C25)</f>
        <v>298.52</v>
      </c>
      <c r="D26" s="13">
        <f t="shared" ref="D26:M26" si="6">SUM(D4:D25)</f>
        <v>20896.4</v>
      </c>
      <c r="E26" s="13">
        <f t="shared" si="6"/>
        <v>313.52</v>
      </c>
      <c r="F26" s="13">
        <f t="shared" si="6"/>
        <v>43892.8</v>
      </c>
      <c r="G26" s="13">
        <f t="shared" si="6"/>
        <v>265.23</v>
      </c>
      <c r="H26" s="13">
        <f t="shared" si="6"/>
        <v>21218.4</v>
      </c>
      <c r="I26" s="13">
        <f t="shared" si="6"/>
        <v>292.95</v>
      </c>
      <c r="J26" s="13">
        <f t="shared" si="6"/>
        <v>26365.5</v>
      </c>
      <c r="K26" s="13">
        <f t="shared" si="6"/>
        <v>0</v>
      </c>
      <c r="L26" s="13">
        <f t="shared" si="6"/>
        <v>0</v>
      </c>
      <c r="M26" s="13">
        <f t="shared" si="6"/>
        <v>112373.1</v>
      </c>
    </row>
    <row r="28" spans="4:4">
      <c r="D28" s="23"/>
    </row>
  </sheetData>
  <mergeCells count="5">
    <mergeCell ref="A1:M1"/>
    <mergeCell ref="C2:L2"/>
    <mergeCell ref="A2:A3"/>
    <mergeCell ref="B2:B3"/>
    <mergeCell ref="M2:M3"/>
  </mergeCells>
  <pageMargins left="0.511805555555556" right="0.550694444444444" top="0.659722222222222" bottom="0.769444444444444" header="0.789583333333333" footer="0.511805555555556"/>
  <pageSetup paperSize="9" orientation="landscape"/>
  <headerFooter>
    <oddFooter>&amp;L证明人：&amp;C经办人：&amp;R第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C2" sqref="C$1:D$1048576"/>
    </sheetView>
  </sheetViews>
  <sheetFormatPr defaultColWidth="9" defaultRowHeight="13.5" outlineLevelRow="5"/>
  <cols>
    <col min="1" max="1" width="3.375" style="2" customWidth="1"/>
    <col min="2" max="2" width="6.75" customWidth="1"/>
    <col min="3" max="3" width="7.75" customWidth="1"/>
    <col min="4" max="4" width="5.75" customWidth="1"/>
    <col min="5" max="5" width="7.75" customWidth="1"/>
    <col min="6" max="6" width="6.5" customWidth="1"/>
    <col min="7" max="7" width="7.5" customWidth="1"/>
    <col min="8" max="8" width="6" customWidth="1"/>
    <col min="9" max="9" width="7.125" customWidth="1"/>
    <col min="10" max="10" width="5.625" customWidth="1"/>
    <col min="11" max="11" width="7.875" customWidth="1"/>
    <col min="12" max="12" width="6.25" customWidth="1"/>
    <col min="13" max="13" width="10.25" customWidth="1"/>
  </cols>
  <sheetData>
    <row r="1" ht="36" customHeight="1" spans="1:13">
      <c r="A1" s="3" t="s">
        <v>117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7.95" customHeight="1" spans="1:13">
      <c r="A2" s="4" t="s">
        <v>1</v>
      </c>
      <c r="B2" s="5" t="s">
        <v>24</v>
      </c>
      <c r="C2" s="6" t="s">
        <v>25</v>
      </c>
      <c r="D2" s="7"/>
      <c r="E2" s="7"/>
      <c r="F2" s="7"/>
      <c r="G2" s="7"/>
      <c r="H2" s="7"/>
      <c r="I2" s="7"/>
      <c r="J2" s="7"/>
      <c r="K2" s="7"/>
      <c r="L2" s="14"/>
      <c r="M2" s="5" t="s">
        <v>13</v>
      </c>
    </row>
    <row r="3" s="1" customFormat="1" ht="60" customHeight="1" spans="1:13">
      <c r="A3" s="8"/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9"/>
    </row>
    <row r="4" s="1" customFormat="1" ht="27.95" customHeight="1" spans="1:13">
      <c r="A4" s="11">
        <v>1</v>
      </c>
      <c r="B4" s="11" t="s">
        <v>118</v>
      </c>
      <c r="C4" s="11">
        <v>53</v>
      </c>
      <c r="D4" s="11">
        <f>+C4*70</f>
        <v>3710</v>
      </c>
      <c r="E4" s="12">
        <v>53</v>
      </c>
      <c r="F4" s="12">
        <f>+E4*140</f>
        <v>7420</v>
      </c>
      <c r="G4" s="13">
        <v>53</v>
      </c>
      <c r="H4" s="13">
        <f>+G4*80</f>
        <v>4240</v>
      </c>
      <c r="I4" s="13">
        <v>53</v>
      </c>
      <c r="J4" s="13">
        <f>+I4*90</f>
        <v>4770</v>
      </c>
      <c r="K4" s="13">
        <v>53</v>
      </c>
      <c r="L4" s="13">
        <f>+K4*70</f>
        <v>3710</v>
      </c>
      <c r="M4" s="15">
        <f>+D4+F4+H4+J4+L4</f>
        <v>23850</v>
      </c>
    </row>
    <row r="5" s="1" customFormat="1" ht="27.95" customHeight="1" spans="1:13">
      <c r="A5" s="11">
        <v>2</v>
      </c>
      <c r="B5" s="11" t="s">
        <v>119</v>
      </c>
      <c r="C5" s="11">
        <v>65</v>
      </c>
      <c r="D5" s="11">
        <f>+C5*70</f>
        <v>4550</v>
      </c>
      <c r="E5" s="15">
        <v>65</v>
      </c>
      <c r="F5" s="12">
        <f>+E5*140</f>
        <v>9100</v>
      </c>
      <c r="G5" s="11">
        <v>65</v>
      </c>
      <c r="H5" s="13">
        <f>+G5*80</f>
        <v>5200</v>
      </c>
      <c r="I5" s="11">
        <v>65</v>
      </c>
      <c r="J5" s="13">
        <f>+I5*90</f>
        <v>5850</v>
      </c>
      <c r="K5" s="11">
        <v>65</v>
      </c>
      <c r="L5" s="13">
        <f>+K5*70</f>
        <v>4550</v>
      </c>
      <c r="M5" s="15">
        <f>+D5+F5+H5+J5+L5</f>
        <v>29250</v>
      </c>
    </row>
    <row r="6" s="1" customFormat="1" ht="27.95" customHeight="1" spans="1:13">
      <c r="A6" s="19"/>
      <c r="B6" s="21" t="s">
        <v>21</v>
      </c>
      <c r="C6" s="15">
        <f>SUM(C4:C5)</f>
        <v>118</v>
      </c>
      <c r="D6" s="15">
        <f t="shared" ref="D6:M6" si="0">SUM(D4:D5)</f>
        <v>8260</v>
      </c>
      <c r="E6" s="15">
        <f t="shared" si="0"/>
        <v>118</v>
      </c>
      <c r="F6" s="15">
        <f t="shared" si="0"/>
        <v>16520</v>
      </c>
      <c r="G6" s="15">
        <f t="shared" si="0"/>
        <v>118</v>
      </c>
      <c r="H6" s="15">
        <f t="shared" si="0"/>
        <v>9440</v>
      </c>
      <c r="I6" s="15">
        <f t="shared" si="0"/>
        <v>118</v>
      </c>
      <c r="J6" s="15">
        <f t="shared" si="0"/>
        <v>10620</v>
      </c>
      <c r="K6" s="15">
        <f t="shared" si="0"/>
        <v>118</v>
      </c>
      <c r="L6" s="15">
        <f t="shared" si="0"/>
        <v>8260</v>
      </c>
      <c r="M6" s="15">
        <f t="shared" si="0"/>
        <v>53100</v>
      </c>
    </row>
  </sheetData>
  <mergeCells count="5">
    <mergeCell ref="A1:M1"/>
    <mergeCell ref="C2:L2"/>
    <mergeCell ref="A2:A3"/>
    <mergeCell ref="B2:B3"/>
    <mergeCell ref="M2:M3"/>
  </mergeCells>
  <printOptions horizontalCentered="1"/>
  <pageMargins left="0.590277777777778" right="0.747916666666667" top="0.709722222222222" bottom="0.984027777777778" header="0.511805555555556" footer="0.511805555555556"/>
  <pageSetup paperSize="9" orientation="landscape"/>
  <headerFooter>
    <oddFooter>&amp;L证明人：&amp;C经办人：&amp;R第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C2" sqref="C$1:D$1048576"/>
    </sheetView>
  </sheetViews>
  <sheetFormatPr defaultColWidth="9" defaultRowHeight="13.5"/>
  <cols>
    <col min="1" max="1" width="2.625" style="2" customWidth="1"/>
    <col min="2" max="2" width="7.875" customWidth="1"/>
    <col min="3" max="3" width="7.75" customWidth="1"/>
    <col min="4" max="4" width="7.875" customWidth="1"/>
    <col min="5" max="5" width="7.625" customWidth="1"/>
    <col min="6" max="6" width="7.5" customWidth="1"/>
    <col min="7" max="7" width="7.375" customWidth="1"/>
    <col min="8" max="8" width="8.125" customWidth="1"/>
    <col min="9" max="9" width="7.75" customWidth="1"/>
    <col min="10" max="10" width="8.375" customWidth="1"/>
    <col min="11" max="11" width="7.75" customWidth="1"/>
    <col min="12" max="12" width="6.875" customWidth="1"/>
    <col min="13" max="13" width="9" customWidth="1"/>
  </cols>
  <sheetData>
    <row r="1" ht="38.25" customHeight="1" spans="1:13">
      <c r="A1" s="3" t="s">
        <v>120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7.95" customHeight="1" spans="1:13">
      <c r="A2" s="4" t="s">
        <v>1</v>
      </c>
      <c r="B2" s="5" t="s">
        <v>24</v>
      </c>
      <c r="C2" s="6" t="s">
        <v>25</v>
      </c>
      <c r="D2" s="7"/>
      <c r="E2" s="7"/>
      <c r="F2" s="7"/>
      <c r="G2" s="7"/>
      <c r="H2" s="7"/>
      <c r="I2" s="7"/>
      <c r="J2" s="7"/>
      <c r="K2" s="7"/>
      <c r="L2" s="14"/>
      <c r="M2" s="5" t="s">
        <v>13</v>
      </c>
    </row>
    <row r="3" s="1" customFormat="1" ht="60" customHeight="1" spans="1:13">
      <c r="A3" s="8"/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9"/>
    </row>
    <row r="4" s="1" customFormat="1" ht="27.95" customHeight="1" spans="1:13">
      <c r="A4" s="11">
        <v>1</v>
      </c>
      <c r="B4" s="11" t="s">
        <v>121</v>
      </c>
      <c r="C4" s="11">
        <v>52.6</v>
      </c>
      <c r="D4" s="11">
        <f>+C4*70</f>
        <v>3682</v>
      </c>
      <c r="E4" s="12">
        <v>52.6</v>
      </c>
      <c r="F4" s="12">
        <f>+E4*140</f>
        <v>7364</v>
      </c>
      <c r="G4" s="13"/>
      <c r="H4" s="13">
        <f>+G4*80</f>
        <v>0</v>
      </c>
      <c r="I4" s="13">
        <v>52.6</v>
      </c>
      <c r="J4" s="13">
        <f>+I4*90</f>
        <v>4734</v>
      </c>
      <c r="K4" s="13"/>
      <c r="L4" s="13">
        <f>+K4*70</f>
        <v>0</v>
      </c>
      <c r="M4" s="15">
        <f>+D4+F4+H4+J4+L4</f>
        <v>15780</v>
      </c>
    </row>
    <row r="5" s="1" customFormat="1" ht="27.95" customHeight="1" spans="1:13">
      <c r="A5" s="11">
        <v>2</v>
      </c>
      <c r="B5" s="11" t="s">
        <v>122</v>
      </c>
      <c r="C5" s="11">
        <v>38.8</v>
      </c>
      <c r="D5" s="11">
        <f t="shared" ref="D5:D10" si="0">+C5*70</f>
        <v>2716</v>
      </c>
      <c r="E5" s="15">
        <v>38.8</v>
      </c>
      <c r="F5" s="12">
        <f t="shared" ref="F5:F10" si="1">+E5*140</f>
        <v>5432</v>
      </c>
      <c r="G5" s="11">
        <v>38.8</v>
      </c>
      <c r="H5" s="13">
        <f t="shared" ref="H5:H10" si="2">+G5*80</f>
        <v>3104</v>
      </c>
      <c r="I5" s="11">
        <v>38.8</v>
      </c>
      <c r="J5" s="13">
        <f t="shared" ref="J5:J10" si="3">+I5*90</f>
        <v>3492</v>
      </c>
      <c r="K5" s="11"/>
      <c r="L5" s="13">
        <f t="shared" ref="L5:L10" si="4">+K5*70</f>
        <v>0</v>
      </c>
      <c r="M5" s="15">
        <v>14744</v>
      </c>
    </row>
    <row r="6" s="1" customFormat="1" ht="27.95" customHeight="1" spans="1:13">
      <c r="A6" s="11">
        <v>3</v>
      </c>
      <c r="B6" s="11" t="s">
        <v>123</v>
      </c>
      <c r="C6" s="11">
        <v>31.6</v>
      </c>
      <c r="D6" s="11">
        <f t="shared" si="0"/>
        <v>2212</v>
      </c>
      <c r="E6" s="15">
        <v>31.6</v>
      </c>
      <c r="F6" s="12">
        <f t="shared" si="1"/>
        <v>4424</v>
      </c>
      <c r="G6" s="11">
        <v>31.6</v>
      </c>
      <c r="H6" s="13">
        <f t="shared" si="2"/>
        <v>2528</v>
      </c>
      <c r="I6" s="11">
        <v>31.6</v>
      </c>
      <c r="J6" s="13">
        <f t="shared" si="3"/>
        <v>2844</v>
      </c>
      <c r="K6" s="11"/>
      <c r="L6" s="13">
        <f t="shared" si="4"/>
        <v>0</v>
      </c>
      <c r="M6" s="15">
        <v>12008</v>
      </c>
    </row>
    <row r="7" s="1" customFormat="1" ht="27.95" customHeight="1" spans="1:13">
      <c r="A7" s="11">
        <v>4</v>
      </c>
      <c r="B7" s="11" t="s">
        <v>124</v>
      </c>
      <c r="C7" s="11">
        <v>8.5</v>
      </c>
      <c r="D7" s="11">
        <f t="shared" si="0"/>
        <v>595</v>
      </c>
      <c r="E7" s="15">
        <v>8.5</v>
      </c>
      <c r="F7" s="12">
        <f t="shared" si="1"/>
        <v>1190</v>
      </c>
      <c r="G7" s="11">
        <v>8.5</v>
      </c>
      <c r="H7" s="13">
        <f t="shared" si="2"/>
        <v>680</v>
      </c>
      <c r="I7" s="11">
        <v>8.5</v>
      </c>
      <c r="J7" s="13">
        <f t="shared" si="3"/>
        <v>765</v>
      </c>
      <c r="K7" s="11"/>
      <c r="L7" s="13">
        <f t="shared" si="4"/>
        <v>0</v>
      </c>
      <c r="M7" s="15">
        <v>3230</v>
      </c>
    </row>
    <row r="8" s="1" customFormat="1" ht="27.95" customHeight="1" spans="1:13">
      <c r="A8" s="11">
        <v>5</v>
      </c>
      <c r="B8" s="11" t="s">
        <v>125</v>
      </c>
      <c r="C8" s="11">
        <v>57.8</v>
      </c>
      <c r="D8" s="11">
        <f t="shared" si="0"/>
        <v>4046</v>
      </c>
      <c r="E8" s="15">
        <v>57.8</v>
      </c>
      <c r="F8" s="12">
        <f t="shared" si="1"/>
        <v>8092</v>
      </c>
      <c r="G8" s="11">
        <v>57.8</v>
      </c>
      <c r="H8" s="13">
        <f t="shared" si="2"/>
        <v>4624</v>
      </c>
      <c r="I8" s="11">
        <v>57.8</v>
      </c>
      <c r="J8" s="13">
        <f t="shared" si="3"/>
        <v>5202</v>
      </c>
      <c r="K8" s="11"/>
      <c r="L8" s="13">
        <f t="shared" si="4"/>
        <v>0</v>
      </c>
      <c r="M8" s="15">
        <v>21964</v>
      </c>
    </row>
    <row r="9" s="1" customFormat="1" ht="27.95" customHeight="1" spans="1:13">
      <c r="A9" s="11">
        <v>6</v>
      </c>
      <c r="B9" s="11" t="s">
        <v>126</v>
      </c>
      <c r="C9" s="11">
        <v>42.5</v>
      </c>
      <c r="D9" s="11">
        <f t="shared" si="0"/>
        <v>2975</v>
      </c>
      <c r="E9" s="15">
        <v>42.5</v>
      </c>
      <c r="F9" s="12">
        <f t="shared" si="1"/>
        <v>5950</v>
      </c>
      <c r="G9" s="11">
        <v>42.5</v>
      </c>
      <c r="H9" s="13">
        <f t="shared" si="2"/>
        <v>3400</v>
      </c>
      <c r="I9" s="11">
        <v>42.5</v>
      </c>
      <c r="J9" s="13">
        <f t="shared" si="3"/>
        <v>3825</v>
      </c>
      <c r="K9" s="11"/>
      <c r="L9" s="13">
        <f t="shared" si="4"/>
        <v>0</v>
      </c>
      <c r="M9" s="15">
        <v>16150</v>
      </c>
    </row>
    <row r="10" s="1" customFormat="1" ht="27.95" customHeight="1" spans="1:13">
      <c r="A10" s="11">
        <v>7</v>
      </c>
      <c r="B10" s="11" t="s">
        <v>127</v>
      </c>
      <c r="C10" s="11">
        <v>25.75</v>
      </c>
      <c r="D10" s="11">
        <f t="shared" si="0"/>
        <v>1802.5</v>
      </c>
      <c r="E10" s="15">
        <v>25.75</v>
      </c>
      <c r="F10" s="12">
        <f t="shared" si="1"/>
        <v>3605</v>
      </c>
      <c r="G10" s="11">
        <v>25.75</v>
      </c>
      <c r="H10" s="13">
        <f t="shared" si="2"/>
        <v>2060</v>
      </c>
      <c r="I10" s="11">
        <v>25.75</v>
      </c>
      <c r="J10" s="13">
        <f t="shared" si="3"/>
        <v>2317.5</v>
      </c>
      <c r="K10" s="11"/>
      <c r="L10" s="13">
        <f t="shared" si="4"/>
        <v>0</v>
      </c>
      <c r="M10" s="15">
        <v>9785</v>
      </c>
    </row>
    <row r="11" s="1" customFormat="1" ht="27.95" customHeight="1" spans="1:13">
      <c r="A11" s="11"/>
      <c r="B11" s="11" t="s">
        <v>21</v>
      </c>
      <c r="C11" s="15">
        <f>SUM(C4:C10)</f>
        <v>257.55</v>
      </c>
      <c r="D11" s="15">
        <f t="shared" ref="D11:M11" si="5">SUM(D4:D10)</f>
        <v>18028.5</v>
      </c>
      <c r="E11" s="15">
        <f t="shared" si="5"/>
        <v>257.55</v>
      </c>
      <c r="F11" s="15">
        <f t="shared" si="5"/>
        <v>36057</v>
      </c>
      <c r="G11" s="15">
        <f t="shared" si="5"/>
        <v>204.95</v>
      </c>
      <c r="H11" s="15">
        <f t="shared" si="5"/>
        <v>16396</v>
      </c>
      <c r="I11" s="15">
        <f t="shared" si="5"/>
        <v>257.55</v>
      </c>
      <c r="J11" s="15">
        <f t="shared" si="5"/>
        <v>23179.5</v>
      </c>
      <c r="K11" s="15">
        <f t="shared" si="5"/>
        <v>0</v>
      </c>
      <c r="L11" s="15">
        <f t="shared" si="5"/>
        <v>0</v>
      </c>
      <c r="M11" s="15">
        <f t="shared" si="5"/>
        <v>93661</v>
      </c>
    </row>
  </sheetData>
  <mergeCells count="5">
    <mergeCell ref="A1:M1"/>
    <mergeCell ref="C2:L2"/>
    <mergeCell ref="A2:A3"/>
    <mergeCell ref="B2:B3"/>
    <mergeCell ref="M2:M3"/>
  </mergeCells>
  <printOptions horizontalCentered="1"/>
  <pageMargins left="0.659722222222222" right="0.747916666666667" top="0.609722222222222" bottom="0.984027777777778" header="0.4" footer="0.511805555555556"/>
  <pageSetup paperSize="9" orientation="landscape"/>
  <headerFooter>
    <oddFooter>&amp;L证明人：&amp;C经办人：&amp;R第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C2" sqref="C$1:D$1048576"/>
    </sheetView>
  </sheetViews>
  <sheetFormatPr defaultColWidth="9" defaultRowHeight="13.5" outlineLevelRow="5"/>
  <cols>
    <col min="1" max="1" width="2.75" style="2" customWidth="1"/>
    <col min="2" max="2" width="7.75" customWidth="1"/>
    <col min="3" max="3" width="7.875" customWidth="1"/>
    <col min="4" max="4" width="6.75" customWidth="1"/>
    <col min="5" max="5" width="7.25" customWidth="1"/>
    <col min="6" max="6" width="6.375" customWidth="1"/>
    <col min="7" max="7" width="7.25" customWidth="1"/>
    <col min="8" max="8" width="5.625" customWidth="1"/>
    <col min="9" max="9" width="7.25" customWidth="1"/>
    <col min="10" max="10" width="5.75" customWidth="1"/>
    <col min="11" max="11" width="7.375" customWidth="1"/>
    <col min="12" max="12" width="6.75" customWidth="1"/>
    <col min="13" max="13" width="10.75" customWidth="1"/>
  </cols>
  <sheetData>
    <row r="1" ht="57" customHeight="1" spans="1:13">
      <c r="A1" s="3" t="s">
        <v>128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7.95" customHeight="1" spans="1:13">
      <c r="A2" s="4" t="s">
        <v>1</v>
      </c>
      <c r="B2" s="5" t="s">
        <v>24</v>
      </c>
      <c r="C2" s="6" t="s">
        <v>25</v>
      </c>
      <c r="D2" s="7"/>
      <c r="E2" s="7"/>
      <c r="F2" s="7"/>
      <c r="G2" s="7"/>
      <c r="H2" s="7"/>
      <c r="I2" s="7"/>
      <c r="J2" s="7"/>
      <c r="K2" s="7"/>
      <c r="L2" s="14"/>
      <c r="M2" s="5" t="s">
        <v>13</v>
      </c>
    </row>
    <row r="3" s="1" customFormat="1" ht="60" customHeight="1" spans="1:13">
      <c r="A3" s="8"/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9"/>
    </row>
    <row r="4" s="1" customFormat="1" ht="27.95" customHeight="1" spans="1:13">
      <c r="A4" s="11">
        <v>1</v>
      </c>
      <c r="B4" s="11" t="s">
        <v>129</v>
      </c>
      <c r="C4" s="20">
        <v>47.22</v>
      </c>
      <c r="D4" s="11">
        <f>+C4*70</f>
        <v>3305.4</v>
      </c>
      <c r="E4" s="12">
        <v>47.22</v>
      </c>
      <c r="F4" s="12">
        <f>+E4*140</f>
        <v>6610.8</v>
      </c>
      <c r="G4" s="13">
        <v>21</v>
      </c>
      <c r="H4" s="13">
        <f>+G4*80</f>
        <v>1680</v>
      </c>
      <c r="I4" s="13"/>
      <c r="J4" s="13">
        <f>+I4*90</f>
        <v>0</v>
      </c>
      <c r="K4" s="13"/>
      <c r="L4" s="13">
        <f>+K4*70</f>
        <v>0</v>
      </c>
      <c r="M4" s="20">
        <f>+D4+F4+H4+J4+L4</f>
        <v>11596.2</v>
      </c>
    </row>
    <row r="5" s="1" customFormat="1" ht="27.95" customHeight="1" spans="1:13">
      <c r="A5" s="11">
        <v>2</v>
      </c>
      <c r="B5" s="11" t="s">
        <v>130</v>
      </c>
      <c r="C5" s="20">
        <v>3</v>
      </c>
      <c r="D5" s="11">
        <f>+C5*70</f>
        <v>210</v>
      </c>
      <c r="E5" s="15">
        <v>3</v>
      </c>
      <c r="F5" s="12">
        <f>+E5*140</f>
        <v>420</v>
      </c>
      <c r="G5" s="11">
        <v>3</v>
      </c>
      <c r="H5" s="13">
        <f>+G5*80</f>
        <v>240</v>
      </c>
      <c r="I5" s="11">
        <v>3</v>
      </c>
      <c r="J5" s="13">
        <f>+I5*90</f>
        <v>270</v>
      </c>
      <c r="K5" s="11"/>
      <c r="L5" s="11"/>
      <c r="M5" s="20">
        <f>+D5+F5+H5+J5+L5</f>
        <v>1140</v>
      </c>
    </row>
    <row r="6" ht="27" customHeight="1" spans="1:13">
      <c r="A6" s="13"/>
      <c r="B6" s="13" t="s">
        <v>21</v>
      </c>
      <c r="C6" s="13">
        <f>SUM(C4:C5)</f>
        <v>50.22</v>
      </c>
      <c r="D6" s="13">
        <f t="shared" ref="D6:M6" si="0">SUM(D4:D5)</f>
        <v>3515.4</v>
      </c>
      <c r="E6" s="13">
        <f t="shared" si="0"/>
        <v>50.22</v>
      </c>
      <c r="F6" s="13">
        <f t="shared" si="0"/>
        <v>7030.8</v>
      </c>
      <c r="G6" s="13">
        <f t="shared" si="0"/>
        <v>24</v>
      </c>
      <c r="H6" s="13">
        <f t="shared" si="0"/>
        <v>1920</v>
      </c>
      <c r="I6" s="13">
        <f t="shared" si="0"/>
        <v>3</v>
      </c>
      <c r="J6" s="13">
        <f t="shared" si="0"/>
        <v>270</v>
      </c>
      <c r="K6" s="13">
        <f t="shared" si="0"/>
        <v>0</v>
      </c>
      <c r="L6" s="13">
        <f t="shared" si="0"/>
        <v>0</v>
      </c>
      <c r="M6" s="13">
        <f t="shared" si="0"/>
        <v>12736.2</v>
      </c>
    </row>
  </sheetData>
  <mergeCells count="5">
    <mergeCell ref="A1:M1"/>
    <mergeCell ref="C2:L2"/>
    <mergeCell ref="A2:A3"/>
    <mergeCell ref="B2:B3"/>
    <mergeCell ref="M2:M3"/>
  </mergeCells>
  <printOptions horizontalCentered="1"/>
  <pageMargins left="0.590277777777778" right="0.590277777777778" top="0.550694444444444" bottom="1.0625" header="0.432638888888889" footer="0.66875"/>
  <pageSetup paperSize="9" orientation="landscape"/>
  <headerFooter>
    <oddFooter>&amp;L证明人：&amp;C经办人：&amp;R第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C2" sqref="C$1:D$1048576"/>
    </sheetView>
  </sheetViews>
  <sheetFormatPr defaultColWidth="9" defaultRowHeight="13.5"/>
  <cols>
    <col min="1" max="1" width="2.625" style="2" customWidth="1"/>
    <col min="2" max="2" width="7" customWidth="1"/>
    <col min="3" max="3" width="7.875" customWidth="1"/>
    <col min="4" max="4" width="7.25" customWidth="1"/>
    <col min="5" max="5" width="7.125" customWidth="1"/>
    <col min="6" max="7" width="7.25" customWidth="1"/>
    <col min="8" max="8" width="7.125" customWidth="1"/>
    <col min="9" max="9" width="7.5" customWidth="1"/>
    <col min="10" max="10" width="8.125" customWidth="1"/>
    <col min="11" max="11" width="7.125" customWidth="1"/>
    <col min="12" max="12" width="7.75" customWidth="1"/>
    <col min="13" max="13" width="10.625" customWidth="1"/>
  </cols>
  <sheetData>
    <row r="1" ht="57" customHeight="1" spans="1:13">
      <c r="A1" s="3" t="s">
        <v>131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7.95" customHeight="1" spans="1:13">
      <c r="A2" s="4" t="s">
        <v>1</v>
      </c>
      <c r="B2" s="5" t="s">
        <v>24</v>
      </c>
      <c r="C2" s="6" t="s">
        <v>25</v>
      </c>
      <c r="D2" s="7"/>
      <c r="E2" s="7"/>
      <c r="F2" s="7"/>
      <c r="G2" s="7"/>
      <c r="H2" s="7"/>
      <c r="I2" s="7"/>
      <c r="J2" s="7"/>
      <c r="K2" s="7"/>
      <c r="L2" s="14"/>
      <c r="M2" s="5" t="s">
        <v>13</v>
      </c>
    </row>
    <row r="3" s="1" customFormat="1" ht="60" customHeight="1" spans="1:13">
      <c r="A3" s="8"/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9"/>
    </row>
    <row r="4" s="1" customFormat="1" ht="27.95" customHeight="1" spans="1:13">
      <c r="A4" s="11">
        <v>1</v>
      </c>
      <c r="B4" s="17" t="s">
        <v>132</v>
      </c>
      <c r="C4" s="11"/>
      <c r="D4" s="11">
        <f>+C4*70</f>
        <v>0</v>
      </c>
      <c r="E4" s="12"/>
      <c r="F4" s="12">
        <f>+E4*140</f>
        <v>0</v>
      </c>
      <c r="G4" s="13"/>
      <c r="H4" s="13">
        <f>+G4*80</f>
        <v>0</v>
      </c>
      <c r="I4" s="13">
        <v>4</v>
      </c>
      <c r="J4" s="13">
        <f>+I4*90</f>
        <v>360</v>
      </c>
      <c r="K4" s="13"/>
      <c r="L4" s="13">
        <f>+K4*70</f>
        <v>0</v>
      </c>
      <c r="M4" s="15">
        <f>+D4+F4+H4+J4+L4</f>
        <v>360</v>
      </c>
    </row>
    <row r="5" s="1" customFormat="1" ht="27.95" customHeight="1" spans="1:13">
      <c r="A5" s="11">
        <v>2</v>
      </c>
      <c r="B5" s="17" t="s">
        <v>133</v>
      </c>
      <c r="C5" s="11">
        <v>7</v>
      </c>
      <c r="D5" s="11">
        <f t="shared" ref="D5:D10" si="0">+C5*70</f>
        <v>490</v>
      </c>
      <c r="E5" s="12">
        <v>7</v>
      </c>
      <c r="F5" s="12">
        <f t="shared" ref="F5:F10" si="1">+E5*140</f>
        <v>980</v>
      </c>
      <c r="G5" s="13">
        <v>7</v>
      </c>
      <c r="H5" s="13">
        <f t="shared" ref="H5:H10" si="2">+G5*80</f>
        <v>560</v>
      </c>
      <c r="I5" s="11"/>
      <c r="J5" s="13">
        <f t="shared" ref="J5:J10" si="3">+I5*90</f>
        <v>0</v>
      </c>
      <c r="K5" s="11"/>
      <c r="L5" s="13">
        <f t="shared" ref="L5:L10" si="4">+K5*70</f>
        <v>0</v>
      </c>
      <c r="M5" s="15">
        <v>2030</v>
      </c>
    </row>
    <row r="6" s="1" customFormat="1" ht="27.95" customHeight="1" spans="1:13">
      <c r="A6" s="11">
        <v>3</v>
      </c>
      <c r="B6" s="17" t="s">
        <v>134</v>
      </c>
      <c r="C6" s="11">
        <v>7.2</v>
      </c>
      <c r="D6" s="11">
        <f t="shared" si="0"/>
        <v>504</v>
      </c>
      <c r="E6" s="12">
        <v>7.2</v>
      </c>
      <c r="F6" s="12">
        <f t="shared" si="1"/>
        <v>1008</v>
      </c>
      <c r="G6" s="13">
        <v>7.2</v>
      </c>
      <c r="H6" s="13">
        <f t="shared" si="2"/>
        <v>576</v>
      </c>
      <c r="I6" s="11"/>
      <c r="J6" s="13">
        <f t="shared" si="3"/>
        <v>0</v>
      </c>
      <c r="K6" s="11"/>
      <c r="L6" s="13">
        <f t="shared" si="4"/>
        <v>0</v>
      </c>
      <c r="M6" s="15">
        <v>2088</v>
      </c>
    </row>
    <row r="7" s="1" customFormat="1" ht="27.95" customHeight="1" spans="1:13">
      <c r="A7" s="11">
        <v>4</v>
      </c>
      <c r="B7" s="17" t="s">
        <v>135</v>
      </c>
      <c r="C7" s="11">
        <v>2.5</v>
      </c>
      <c r="D7" s="11">
        <f t="shared" si="0"/>
        <v>175</v>
      </c>
      <c r="E7" s="12">
        <v>2.5</v>
      </c>
      <c r="F7" s="12">
        <f t="shared" si="1"/>
        <v>350</v>
      </c>
      <c r="G7" s="13">
        <v>2.5</v>
      </c>
      <c r="H7" s="13">
        <f t="shared" si="2"/>
        <v>200</v>
      </c>
      <c r="I7" s="11"/>
      <c r="J7" s="13">
        <f t="shared" si="3"/>
        <v>0</v>
      </c>
      <c r="K7" s="11"/>
      <c r="L7" s="13">
        <f t="shared" si="4"/>
        <v>0</v>
      </c>
      <c r="M7" s="15">
        <v>725</v>
      </c>
    </row>
    <row r="8" s="1" customFormat="1" ht="27.95" customHeight="1" spans="1:13">
      <c r="A8" s="11">
        <v>5</v>
      </c>
      <c r="B8" s="17" t="s">
        <v>136</v>
      </c>
      <c r="C8" s="11">
        <v>3</v>
      </c>
      <c r="D8" s="11">
        <f t="shared" si="0"/>
        <v>210</v>
      </c>
      <c r="E8" s="12">
        <v>3</v>
      </c>
      <c r="F8" s="12">
        <f t="shared" si="1"/>
        <v>420</v>
      </c>
      <c r="G8" s="13">
        <v>3</v>
      </c>
      <c r="H8" s="13">
        <f t="shared" si="2"/>
        <v>240</v>
      </c>
      <c r="I8" s="11"/>
      <c r="J8" s="13">
        <f t="shared" si="3"/>
        <v>0</v>
      </c>
      <c r="K8" s="11"/>
      <c r="L8" s="13">
        <f t="shared" si="4"/>
        <v>0</v>
      </c>
      <c r="M8" s="15">
        <v>870</v>
      </c>
    </row>
    <row r="9" s="1" customFormat="1" ht="27.95" customHeight="1" spans="1:13">
      <c r="A9" s="11">
        <v>6</v>
      </c>
      <c r="B9" s="17" t="s">
        <v>137</v>
      </c>
      <c r="C9" s="11">
        <v>3</v>
      </c>
      <c r="D9" s="11">
        <f t="shared" si="0"/>
        <v>210</v>
      </c>
      <c r="E9" s="12">
        <v>3</v>
      </c>
      <c r="F9" s="12">
        <f t="shared" si="1"/>
        <v>420</v>
      </c>
      <c r="G9" s="13">
        <v>3</v>
      </c>
      <c r="H9" s="13">
        <f t="shared" si="2"/>
        <v>240</v>
      </c>
      <c r="I9" s="11"/>
      <c r="J9" s="13">
        <f t="shared" si="3"/>
        <v>0</v>
      </c>
      <c r="K9" s="11"/>
      <c r="L9" s="13">
        <f t="shared" si="4"/>
        <v>0</v>
      </c>
      <c r="M9" s="15">
        <v>870</v>
      </c>
    </row>
    <row r="10" s="1" customFormat="1" ht="27.95" customHeight="1" spans="1:13">
      <c r="A10" s="11">
        <v>7</v>
      </c>
      <c r="B10" s="10" t="s">
        <v>138</v>
      </c>
      <c r="C10" s="15">
        <v>1.5</v>
      </c>
      <c r="D10" s="11">
        <f t="shared" si="0"/>
        <v>105</v>
      </c>
      <c r="E10" s="15">
        <v>1.5</v>
      </c>
      <c r="F10" s="12">
        <f t="shared" si="1"/>
        <v>210</v>
      </c>
      <c r="G10" s="15">
        <v>1.5</v>
      </c>
      <c r="H10" s="13">
        <f t="shared" si="2"/>
        <v>120</v>
      </c>
      <c r="I10" s="15"/>
      <c r="J10" s="13">
        <f t="shared" si="3"/>
        <v>0</v>
      </c>
      <c r="K10" s="15"/>
      <c r="L10" s="13">
        <f t="shared" si="4"/>
        <v>0</v>
      </c>
      <c r="M10" s="15">
        <v>435</v>
      </c>
    </row>
    <row r="11" s="1" customFormat="1" ht="27.95" customHeight="1" spans="1:13">
      <c r="A11" s="19"/>
      <c r="B11" s="11" t="s">
        <v>21</v>
      </c>
      <c r="C11" s="15">
        <f>SUM(C4:C10)</f>
        <v>24.2</v>
      </c>
      <c r="D11" s="15">
        <f t="shared" ref="D11:M11" si="5">SUM(D4:D10)</f>
        <v>1694</v>
      </c>
      <c r="E11" s="15">
        <f t="shared" si="5"/>
        <v>24.2</v>
      </c>
      <c r="F11" s="15">
        <f t="shared" si="5"/>
        <v>3388</v>
      </c>
      <c r="G11" s="15">
        <f t="shared" si="5"/>
        <v>24.2</v>
      </c>
      <c r="H11" s="15">
        <f t="shared" si="5"/>
        <v>1936</v>
      </c>
      <c r="I11" s="15">
        <f t="shared" si="5"/>
        <v>4</v>
      </c>
      <c r="J11" s="15">
        <f t="shared" si="5"/>
        <v>360</v>
      </c>
      <c r="K11" s="15">
        <f t="shared" si="5"/>
        <v>0</v>
      </c>
      <c r="L11" s="15">
        <f t="shared" si="5"/>
        <v>0</v>
      </c>
      <c r="M11" s="15">
        <f t="shared" si="5"/>
        <v>7378</v>
      </c>
    </row>
  </sheetData>
  <mergeCells count="5">
    <mergeCell ref="A1:M1"/>
    <mergeCell ref="C2:L2"/>
    <mergeCell ref="A2:A3"/>
    <mergeCell ref="B2:B3"/>
    <mergeCell ref="M2:M3"/>
  </mergeCells>
  <printOptions horizontalCentered="1"/>
  <pageMargins left="0.529861111111111" right="0.539583333333333" top="0.459722222222222" bottom="0.984027777777778" header="0.4" footer="0.511805555555556"/>
  <pageSetup paperSize="9" orientation="landscape"/>
  <headerFooter>
    <oddFooter>&amp;L证明人：&amp;C经办人：&amp;R第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C2" sqref="C$1:D$1048576"/>
    </sheetView>
  </sheetViews>
  <sheetFormatPr defaultColWidth="9" defaultRowHeight="13.5"/>
  <cols>
    <col min="1" max="1" width="4" style="2" customWidth="1"/>
    <col min="2" max="2" width="7" customWidth="1"/>
    <col min="3" max="3" width="7.25" customWidth="1"/>
    <col min="4" max="4" width="7.75" customWidth="1"/>
    <col min="5" max="5" width="7.25" customWidth="1"/>
    <col min="6" max="6" width="7.375" customWidth="1"/>
    <col min="7" max="7" width="7.25" customWidth="1"/>
    <col min="8" max="8" width="7.75" customWidth="1"/>
    <col min="9" max="9" width="7.375" customWidth="1"/>
    <col min="10" max="10" width="8" customWidth="1"/>
    <col min="11" max="11" width="7.75" customWidth="1"/>
    <col min="12" max="12" width="7.625" customWidth="1"/>
    <col min="13" max="13" width="11.375" customWidth="1"/>
  </cols>
  <sheetData>
    <row r="1" ht="57" customHeight="1" spans="1:13">
      <c r="A1" s="16" t="s">
        <v>139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="1" customFormat="1" ht="27.95" customHeight="1" spans="1:13">
      <c r="A2" s="4" t="s">
        <v>1</v>
      </c>
      <c r="B2" s="5" t="s">
        <v>24</v>
      </c>
      <c r="C2" s="6" t="s">
        <v>25</v>
      </c>
      <c r="D2" s="7"/>
      <c r="E2" s="7"/>
      <c r="F2" s="7"/>
      <c r="G2" s="7"/>
      <c r="H2" s="7"/>
      <c r="I2" s="7"/>
      <c r="J2" s="7"/>
      <c r="K2" s="7"/>
      <c r="L2" s="14"/>
      <c r="M2" s="5" t="s">
        <v>13</v>
      </c>
    </row>
    <row r="3" s="1" customFormat="1" ht="60" customHeight="1" spans="1:13">
      <c r="A3" s="8"/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9"/>
    </row>
    <row r="4" s="1" customFormat="1" ht="27.95" customHeight="1" spans="1:13">
      <c r="A4" s="11">
        <v>1</v>
      </c>
      <c r="B4" s="17" t="s">
        <v>140</v>
      </c>
      <c r="C4" s="11">
        <v>22</v>
      </c>
      <c r="D4" s="11">
        <f t="shared" ref="D4:D9" si="0">+C4*70</f>
        <v>1540</v>
      </c>
      <c r="E4" s="12">
        <v>22</v>
      </c>
      <c r="F4" s="12">
        <f>+E4*140</f>
        <v>3080</v>
      </c>
      <c r="G4" s="13">
        <v>22</v>
      </c>
      <c r="H4" s="13">
        <f t="shared" ref="H4:H9" si="1">+G4*80</f>
        <v>1760</v>
      </c>
      <c r="I4" s="13">
        <v>22</v>
      </c>
      <c r="J4" s="13">
        <f t="shared" ref="J4:J9" si="2">+I4*90</f>
        <v>1980</v>
      </c>
      <c r="K4" s="13">
        <v>11</v>
      </c>
      <c r="L4" s="13">
        <f>+K4*70</f>
        <v>770</v>
      </c>
      <c r="M4" s="15">
        <f t="shared" ref="M4:M9" si="3">+D4+F4+H4+J4+L4</f>
        <v>9130</v>
      </c>
    </row>
    <row r="5" s="1" customFormat="1" ht="27.95" customHeight="1" spans="1:13">
      <c r="A5" s="11">
        <v>2</v>
      </c>
      <c r="B5" s="17" t="s">
        <v>141</v>
      </c>
      <c r="C5" s="11">
        <v>2.4</v>
      </c>
      <c r="D5" s="11">
        <f t="shared" si="0"/>
        <v>168</v>
      </c>
      <c r="E5" s="15">
        <v>2.4</v>
      </c>
      <c r="F5" s="12">
        <f>+E5*140</f>
        <v>336</v>
      </c>
      <c r="G5" s="11">
        <v>2.4</v>
      </c>
      <c r="H5" s="13">
        <f t="shared" si="1"/>
        <v>192</v>
      </c>
      <c r="I5" s="11">
        <v>2.4</v>
      </c>
      <c r="J5" s="13">
        <f t="shared" si="2"/>
        <v>216</v>
      </c>
      <c r="K5" s="11"/>
      <c r="L5" s="13"/>
      <c r="M5" s="15">
        <f t="shared" si="3"/>
        <v>912</v>
      </c>
    </row>
    <row r="6" s="1" customFormat="1" ht="27.95" customHeight="1" spans="1:13">
      <c r="A6" s="11">
        <v>3</v>
      </c>
      <c r="B6" s="17" t="s">
        <v>142</v>
      </c>
      <c r="C6" s="11">
        <v>29</v>
      </c>
      <c r="D6" s="11">
        <f t="shared" si="0"/>
        <v>2030</v>
      </c>
      <c r="E6" s="15">
        <v>29</v>
      </c>
      <c r="F6" s="12">
        <f>+E6*140</f>
        <v>4060</v>
      </c>
      <c r="G6" s="11">
        <v>29</v>
      </c>
      <c r="H6" s="13">
        <f t="shared" si="1"/>
        <v>2320</v>
      </c>
      <c r="I6" s="11">
        <v>29</v>
      </c>
      <c r="J6" s="13">
        <f t="shared" si="2"/>
        <v>2610</v>
      </c>
      <c r="K6" s="11">
        <v>5.5</v>
      </c>
      <c r="L6" s="13">
        <f>+K6*70</f>
        <v>385</v>
      </c>
      <c r="M6" s="15">
        <f t="shared" si="3"/>
        <v>11405</v>
      </c>
    </row>
    <row r="7" s="1" customFormat="1" ht="27.95" customHeight="1" spans="1:13">
      <c r="A7" s="11">
        <v>4</v>
      </c>
      <c r="B7" s="17" t="s">
        <v>143</v>
      </c>
      <c r="C7" s="11">
        <v>95</v>
      </c>
      <c r="D7" s="11">
        <f t="shared" si="0"/>
        <v>6650</v>
      </c>
      <c r="E7" s="15">
        <v>95</v>
      </c>
      <c r="F7" s="12">
        <f>+E7*140</f>
        <v>13300</v>
      </c>
      <c r="G7" s="11">
        <v>95</v>
      </c>
      <c r="H7" s="13">
        <f t="shared" si="1"/>
        <v>7600</v>
      </c>
      <c r="I7" s="11">
        <v>95</v>
      </c>
      <c r="J7" s="13">
        <f t="shared" si="2"/>
        <v>8550</v>
      </c>
      <c r="K7" s="11"/>
      <c r="L7" s="13"/>
      <c r="M7" s="15">
        <f t="shared" si="3"/>
        <v>36100</v>
      </c>
    </row>
    <row r="8" s="1" customFormat="1" ht="27.95" customHeight="1" spans="1:13">
      <c r="A8" s="11">
        <v>5</v>
      </c>
      <c r="B8" s="17" t="s">
        <v>144</v>
      </c>
      <c r="C8" s="11">
        <v>27</v>
      </c>
      <c r="D8" s="11">
        <f t="shared" si="0"/>
        <v>1890</v>
      </c>
      <c r="E8" s="15"/>
      <c r="F8" s="12"/>
      <c r="G8" s="11">
        <v>15</v>
      </c>
      <c r="H8" s="13">
        <f t="shared" si="1"/>
        <v>1200</v>
      </c>
      <c r="I8" s="11">
        <v>27</v>
      </c>
      <c r="J8" s="13">
        <f t="shared" si="2"/>
        <v>2430</v>
      </c>
      <c r="K8" s="11"/>
      <c r="L8" s="13"/>
      <c r="M8" s="15">
        <f t="shared" si="3"/>
        <v>5520</v>
      </c>
    </row>
    <row r="9" s="1" customFormat="1" ht="27.95" customHeight="1" spans="1:13">
      <c r="A9" s="11">
        <v>6</v>
      </c>
      <c r="B9" s="17" t="s">
        <v>145</v>
      </c>
      <c r="C9" s="11">
        <v>11.45</v>
      </c>
      <c r="D9" s="11">
        <f t="shared" si="0"/>
        <v>801.5</v>
      </c>
      <c r="E9" s="15">
        <v>11.45</v>
      </c>
      <c r="F9" s="12">
        <f>+E9*140</f>
        <v>1603</v>
      </c>
      <c r="G9" s="11">
        <v>11.45</v>
      </c>
      <c r="H9" s="13">
        <f t="shared" si="1"/>
        <v>916</v>
      </c>
      <c r="I9" s="11">
        <v>11.45</v>
      </c>
      <c r="J9" s="13">
        <f t="shared" si="2"/>
        <v>1030.5</v>
      </c>
      <c r="K9" s="11"/>
      <c r="L9" s="13"/>
      <c r="M9" s="15">
        <f t="shared" si="3"/>
        <v>4351</v>
      </c>
    </row>
    <row r="10" s="1" customFormat="1" ht="27.95" customHeight="1" spans="1:13">
      <c r="A10" s="11"/>
      <c r="B10" s="10" t="s">
        <v>21</v>
      </c>
      <c r="C10" s="15">
        <f t="shared" ref="C10:M10" si="4">SUM(C4:C9)</f>
        <v>186.85</v>
      </c>
      <c r="D10" s="15">
        <f t="shared" si="4"/>
        <v>13079.5</v>
      </c>
      <c r="E10" s="15">
        <f t="shared" si="4"/>
        <v>159.85</v>
      </c>
      <c r="F10" s="15">
        <f t="shared" si="4"/>
        <v>22379</v>
      </c>
      <c r="G10" s="15">
        <f t="shared" si="4"/>
        <v>174.85</v>
      </c>
      <c r="H10" s="15">
        <f t="shared" si="4"/>
        <v>13988</v>
      </c>
      <c r="I10" s="15">
        <f t="shared" si="4"/>
        <v>186.85</v>
      </c>
      <c r="J10" s="15">
        <f t="shared" si="4"/>
        <v>16816.5</v>
      </c>
      <c r="K10" s="15">
        <f t="shared" si="4"/>
        <v>16.5</v>
      </c>
      <c r="L10" s="15">
        <f t="shared" si="4"/>
        <v>1155</v>
      </c>
      <c r="M10" s="15">
        <f t="shared" si="4"/>
        <v>67418</v>
      </c>
    </row>
    <row r="12" spans="13:13">
      <c r="M12" s="18"/>
    </row>
  </sheetData>
  <mergeCells count="5">
    <mergeCell ref="A1:M1"/>
    <mergeCell ref="C2:L2"/>
    <mergeCell ref="A2:A3"/>
    <mergeCell ref="B2:B3"/>
    <mergeCell ref="M2:M3"/>
  </mergeCells>
  <printOptions horizontalCentered="1"/>
  <pageMargins left="0.550694444444444" right="0.629861111111111" top="0.984027777777778" bottom="0.984027777777778" header="0.511805555555556" footer="0.511805555555556"/>
  <pageSetup paperSize="9" orientation="landscape"/>
  <headerFooter>
    <oddFooter>&amp;L证明人：&amp;C经办人：&amp;R第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D12" sqref="D11:D12"/>
    </sheetView>
  </sheetViews>
  <sheetFormatPr defaultColWidth="9" defaultRowHeight="13.5" outlineLevelRow="6"/>
  <cols>
    <col min="1" max="1" width="3.375" style="2" customWidth="1"/>
    <col min="2" max="2" width="15.125" customWidth="1"/>
    <col min="3" max="3" width="8.125" customWidth="1"/>
    <col min="4" max="4" width="9.125" customWidth="1"/>
    <col min="5" max="5" width="7.875" customWidth="1"/>
    <col min="6" max="6" width="8.25" customWidth="1"/>
    <col min="7" max="7" width="8.125" customWidth="1"/>
    <col min="8" max="8" width="8.5" customWidth="1"/>
    <col min="9" max="9" width="7.125" customWidth="1"/>
    <col min="10" max="10" width="8.125" customWidth="1"/>
    <col min="11" max="11" width="7.125" customWidth="1"/>
    <col min="12" max="12" width="7.375" customWidth="1"/>
    <col min="13" max="13" width="11.625" customWidth="1"/>
  </cols>
  <sheetData>
    <row r="1" ht="57" customHeight="1" spans="1:13">
      <c r="A1" s="3" t="s">
        <v>146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7.95" customHeight="1" spans="1:13">
      <c r="A2" s="4" t="s">
        <v>1</v>
      </c>
      <c r="B2" s="5" t="s">
        <v>24</v>
      </c>
      <c r="C2" s="6" t="s">
        <v>25</v>
      </c>
      <c r="D2" s="7"/>
      <c r="E2" s="7"/>
      <c r="F2" s="7"/>
      <c r="G2" s="7"/>
      <c r="H2" s="7"/>
      <c r="I2" s="7"/>
      <c r="J2" s="7"/>
      <c r="K2" s="7"/>
      <c r="L2" s="14"/>
      <c r="M2" s="5" t="s">
        <v>13</v>
      </c>
    </row>
    <row r="3" s="1" customFormat="1" ht="60" customHeight="1" spans="1:13">
      <c r="A3" s="8"/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9"/>
    </row>
    <row r="4" s="1" customFormat="1" ht="54" customHeight="1" spans="1:13">
      <c r="A4" s="11">
        <v>1</v>
      </c>
      <c r="B4" s="10" t="s">
        <v>147</v>
      </c>
      <c r="C4" s="11">
        <v>19.8</v>
      </c>
      <c r="D4" s="11">
        <f>+C4*70</f>
        <v>1386</v>
      </c>
      <c r="E4" s="12">
        <v>19.8</v>
      </c>
      <c r="F4" s="12">
        <f>+E4*140</f>
        <v>2772</v>
      </c>
      <c r="G4" s="13">
        <v>19.8</v>
      </c>
      <c r="H4" s="13">
        <f>+G4*80</f>
        <v>1584</v>
      </c>
      <c r="I4" s="13">
        <v>19.8</v>
      </c>
      <c r="J4" s="13">
        <f>+I4*90</f>
        <v>1782</v>
      </c>
      <c r="K4" s="13">
        <v>19.8</v>
      </c>
      <c r="L4" s="13">
        <f>+K4*70</f>
        <v>1386</v>
      </c>
      <c r="M4" s="15">
        <f>+D4+F4+H4+J4+L4</f>
        <v>8910</v>
      </c>
    </row>
    <row r="5" s="1" customFormat="1" ht="54" customHeight="1" spans="1:13">
      <c r="A5" s="11">
        <v>2</v>
      </c>
      <c r="B5" s="10" t="s">
        <v>148</v>
      </c>
      <c r="C5" s="11">
        <v>11.07</v>
      </c>
      <c r="D5" s="11">
        <f>+C5*70</f>
        <v>774.9</v>
      </c>
      <c r="E5" s="12">
        <v>11.07</v>
      </c>
      <c r="F5" s="12">
        <f>+E5*140</f>
        <v>1549.8</v>
      </c>
      <c r="G5" s="13">
        <v>11.07</v>
      </c>
      <c r="H5" s="13">
        <f>+G5*80</f>
        <v>885.6</v>
      </c>
      <c r="I5" s="13">
        <v>11.07</v>
      </c>
      <c r="J5" s="13">
        <f>+I5*90</f>
        <v>996.3</v>
      </c>
      <c r="K5" s="13"/>
      <c r="L5" s="13">
        <f>+K5*70</f>
        <v>0</v>
      </c>
      <c r="M5" s="15">
        <f>+D5+F5+H5+J5+L5</f>
        <v>4206.6</v>
      </c>
    </row>
    <row r="6" s="1" customFormat="1" ht="27.95" customHeight="1" spans="1:13">
      <c r="A6" s="11"/>
      <c r="B6" s="10" t="s">
        <v>21</v>
      </c>
      <c r="C6" s="11">
        <f>SUM(C4:C5)</f>
        <v>30.87</v>
      </c>
      <c r="D6" s="11">
        <f t="shared" ref="D6:M6" si="0">SUM(D4:D5)</f>
        <v>2160.9</v>
      </c>
      <c r="E6" s="12">
        <f t="shared" si="0"/>
        <v>30.87</v>
      </c>
      <c r="F6" s="12">
        <f t="shared" si="0"/>
        <v>4321.8</v>
      </c>
      <c r="G6" s="13">
        <f t="shared" si="0"/>
        <v>30.87</v>
      </c>
      <c r="H6" s="13">
        <f t="shared" si="0"/>
        <v>2469.6</v>
      </c>
      <c r="I6" s="13">
        <f t="shared" si="0"/>
        <v>30.87</v>
      </c>
      <c r="J6" s="13">
        <f t="shared" si="0"/>
        <v>2778.3</v>
      </c>
      <c r="K6" s="13">
        <f t="shared" si="0"/>
        <v>19.8</v>
      </c>
      <c r="L6" s="13">
        <f t="shared" si="0"/>
        <v>1386</v>
      </c>
      <c r="M6" s="15">
        <f t="shared" si="0"/>
        <v>13116.6</v>
      </c>
    </row>
    <row r="7" ht="36.75" customHeight="1" spans="5:5">
      <c r="E7" s="1"/>
    </row>
  </sheetData>
  <mergeCells count="5">
    <mergeCell ref="A1:M1"/>
    <mergeCell ref="C2:L2"/>
    <mergeCell ref="A2:A3"/>
    <mergeCell ref="B2:B3"/>
    <mergeCell ref="M2:M3"/>
  </mergeCells>
  <printOptions horizontalCentered="1"/>
  <pageMargins left="0.747916666666667" right="0.747916666666667" top="0.759722222222222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莲花村</vt:lpstr>
      <vt:lpstr>美埔村</vt:lpstr>
      <vt:lpstr>澳溪村</vt:lpstr>
      <vt:lpstr>云洋村</vt:lpstr>
      <vt:lpstr>溪东村</vt:lpstr>
      <vt:lpstr>白沙仑</vt:lpstr>
      <vt:lpstr>窑市村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2023-03-29T07:24:00Z</dcterms:created>
  <cp:lastPrinted>2023-04-12T03:36:00Z</cp:lastPrinted>
  <dcterms:modified xsi:type="dcterms:W3CDTF">2023-04-18T07:19:26Z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8C3054DA79A54508869031005EF60639</vt:lpwstr>
  </property>
  <property fmtid="{D5CDD505-2E9C-101B-9397-08002B2CF9AE}" pid="3" name="KSOProductBuildVer">
    <vt:lpwstr>2052-10.1.0.7400</vt:lpwstr>
  </property>
</Properties>
</file>