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495" activeTab="2"/>
  </bookViews>
  <sheets>
    <sheet name="Sheet1" sheetId="10" r:id="rId1"/>
    <sheet name="现金" sheetId="9" r:id="rId2"/>
    <sheet name="银行存款" sheetId="8" r:id="rId3"/>
  </sheets>
  <definedNames>
    <definedName name="_xlnm.Print_Area" localSheetId="1">现金!$A$1:$H$17</definedName>
    <definedName name="_xlnm.Print_Area" localSheetId="2">银行存款!$A$1:$H$30</definedName>
    <definedName name="_xlnm.Print_Titles" localSheetId="1">现金!$1:$5</definedName>
    <definedName name="_xlnm.Print_Titles" localSheetId="2">银行存款!$1:$5</definedName>
  </definedNames>
  <calcPr calcId="144525"/>
</workbook>
</file>

<file path=xl/sharedStrings.xml><?xml version="1.0" encoding="utf-8"?>
<sst xmlns="http://schemas.openxmlformats.org/spreadsheetml/2006/main" count="100" uniqueCount="57">
  <si>
    <t>结      算      单</t>
  </si>
  <si>
    <t>单位名称：白交祠村村委会</t>
  </si>
  <si>
    <t>现         金</t>
  </si>
  <si>
    <t>银 行存 款（基本户）</t>
  </si>
  <si>
    <t>本期收付单据</t>
  </si>
  <si>
    <t>收入</t>
  </si>
  <si>
    <t>付出</t>
  </si>
  <si>
    <t>本期收付单琚</t>
  </si>
  <si>
    <t>上期结余金额</t>
  </si>
  <si>
    <t>本期收入金额</t>
  </si>
  <si>
    <t>本期付出金额</t>
  </si>
  <si>
    <t>本期结余金额</t>
  </si>
  <si>
    <t xml:space="preserve">  会计：张巧茵</t>
  </si>
  <si>
    <t xml:space="preserve">  出纳：张满香</t>
  </si>
  <si>
    <t>结算日期：</t>
  </si>
  <si>
    <r>
      <rPr>
        <sz val="10.5"/>
        <rFont val="宋体"/>
        <charset val="134"/>
      </rPr>
      <t xml:space="preserve">                                                                          </t>
    </r>
  </si>
  <si>
    <t>同安区莲花镇白交祠村现金收支明细表</t>
  </si>
  <si>
    <t xml:space="preserve">            村委会02表附表2</t>
  </si>
  <si>
    <t>单位：元</t>
  </si>
  <si>
    <t>单据日期</t>
  </si>
  <si>
    <t>单据编号</t>
  </si>
  <si>
    <t>经手人</t>
  </si>
  <si>
    <t>摘要</t>
  </si>
  <si>
    <t>收入金额</t>
  </si>
  <si>
    <t>支出金额</t>
  </si>
  <si>
    <t>余额</t>
  </si>
  <si>
    <t>月</t>
  </si>
  <si>
    <t>日</t>
  </si>
  <si>
    <t xml:space="preserve"> </t>
  </si>
  <si>
    <t>本月期初数</t>
  </si>
  <si>
    <t>本期无发生</t>
  </si>
  <si>
    <t>合计</t>
  </si>
  <si>
    <t>上期余额</t>
  </si>
  <si>
    <t>本期结存</t>
  </si>
  <si>
    <t>单位负责人：杨金全                                   村务公开监督小组负责人：杨海金</t>
  </si>
  <si>
    <t>会  计  员：张巧茵         出纳员：张满香        监督电话： 7050898</t>
  </si>
  <si>
    <t>编  制  日  期：</t>
  </si>
  <si>
    <t>同安区莲花镇白交祠村银行存款收支明细表</t>
  </si>
  <si>
    <t>张满香</t>
  </si>
  <si>
    <t>电费支出（户号：7311）</t>
  </si>
  <si>
    <t>电费支出（户号：5820）</t>
  </si>
  <si>
    <t>电费支出（户号：6250）</t>
  </si>
  <si>
    <t>电信扣费</t>
  </si>
  <si>
    <t>移动扣费</t>
  </si>
  <si>
    <t>短信费</t>
  </si>
  <si>
    <t>应急卫生人员误工补贴</t>
  </si>
  <si>
    <t>党校道路及周边清理整治误工补贴</t>
  </si>
  <si>
    <t>房前屋后卫生死角清理整治误工补贴</t>
  </si>
  <si>
    <t>叠水溪步道周边清理整治误工补贴</t>
  </si>
  <si>
    <t>2025年工会拨缴经费下拨村工会账户</t>
  </si>
  <si>
    <t>2025年工会拨缴经费上缴区总工会账户</t>
  </si>
  <si>
    <t>参加宣讲、培训人员误工</t>
  </si>
  <si>
    <t>白交祠村机耕路塌方清理整治费用</t>
  </si>
  <si>
    <t>基孔肯雅热、登革热消杀人员误工补贴</t>
  </si>
  <si>
    <t>白交祠村732乡道水毁工程征地补偿款</t>
  </si>
  <si>
    <t>第十九届人大代表补选选民误工补贴</t>
  </si>
  <si>
    <t>会  计  员：张巧茵             出纳员：张满香       监督电话： 7050898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</si>
</sst>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);[Red]\(0.00\)"/>
    <numFmt numFmtId="178" formatCode="\¥#,##0.00_);[Red]\(\¥#,##0.00\)"/>
    <numFmt numFmtId="179" formatCode="yyyy&quot;年&quot;m&quot;月&quot;d&quot;日&quot;;@"/>
    <numFmt numFmtId="180" formatCode="[$-F800]dddd\,\ mmmm\ dd\,\ yyyy"/>
    <numFmt numFmtId="181" formatCode="0.00_ "/>
  </numFmts>
  <fonts count="33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.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8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6" fillId="15" borderId="1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3" fillId="18" borderId="15" applyNumberFormat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30" fillId="25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120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177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177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horizontal="right" vertical="center"/>
    </xf>
    <xf numFmtId="49" fontId="5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9" fontId="0" fillId="0" borderId="0" xfId="11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8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177" fontId="9" fillId="0" borderId="5" xfId="0" applyNumberFormat="1" applyFont="1" applyFill="1" applyBorder="1" applyAlignment="1">
      <alignment vertical="center"/>
    </xf>
    <xf numFmtId="177" fontId="10" fillId="0" borderId="6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176" fontId="10" fillId="0" borderId="5" xfId="0" applyNumberFormat="1" applyFont="1" applyFill="1" applyBorder="1" applyAlignment="1">
      <alignment vertical="center" wrapText="1"/>
    </xf>
    <xf numFmtId="177" fontId="10" fillId="0" borderId="5" xfId="0" applyNumberFormat="1" applyFont="1" applyFill="1" applyBorder="1" applyAlignment="1">
      <alignment vertical="center" wrapText="1"/>
    </xf>
    <xf numFmtId="177" fontId="10" fillId="0" borderId="6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/>
    </xf>
    <xf numFmtId="177" fontId="10" fillId="0" borderId="5" xfId="0" applyNumberFormat="1" applyFont="1" applyFill="1" applyBorder="1" applyAlignment="1">
      <alignment horizontal="right" vertical="center"/>
    </xf>
    <xf numFmtId="177" fontId="10" fillId="0" borderId="6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178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7" fontId="10" fillId="0" borderId="9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180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Alignment="1">
      <alignment vertical="center"/>
    </xf>
    <xf numFmtId="0" fontId="5" fillId="0" borderId="0" xfId="0" applyFont="1"/>
    <xf numFmtId="0" fontId="2" fillId="0" borderId="0" xfId="0" applyFont="1"/>
    <xf numFmtId="0" fontId="0" fillId="0" borderId="0" xfId="0" applyFont="1"/>
    <xf numFmtId="0" fontId="12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180" fontId="8" fillId="0" borderId="10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 vertical="center" wrapText="1"/>
    </xf>
    <xf numFmtId="180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31" fontId="8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M10" sqref="M10"/>
    </sheetView>
  </sheetViews>
  <sheetFormatPr defaultColWidth="9" defaultRowHeight="14.25"/>
  <cols>
    <col min="1" max="1" width="19.375" style="96" customWidth="1"/>
    <col min="2" max="5" width="4.75" style="96" customWidth="1"/>
    <col min="6" max="6" width="19.375" style="96" customWidth="1"/>
    <col min="7" max="10" width="4.75" style="96" customWidth="1"/>
    <col min="11" max="16384" width="9" style="96"/>
  </cols>
  <sheetData>
    <row r="1" ht="27.75" customHeight="1" spans="1:10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ht="28.5" customHeight="1" spans="1:9">
      <c r="A2" s="98" t="s">
        <v>1</v>
      </c>
      <c r="B2" s="98"/>
      <c r="C2" s="98"/>
      <c r="D2" s="99">
        <f>+现金!E2</f>
        <v>45991</v>
      </c>
      <c r="E2" s="99"/>
      <c r="F2" s="99"/>
      <c r="G2" s="100"/>
      <c r="H2" s="100"/>
      <c r="I2" s="115"/>
    </row>
    <row r="3" s="94" customFormat="1" ht="27" customHeight="1" spans="1:10">
      <c r="A3" s="101" t="s">
        <v>2</v>
      </c>
      <c r="B3" s="102"/>
      <c r="C3" s="102"/>
      <c r="D3" s="102"/>
      <c r="E3" s="102"/>
      <c r="F3" s="102" t="s">
        <v>3</v>
      </c>
      <c r="G3" s="102"/>
      <c r="H3" s="102"/>
      <c r="I3" s="102"/>
      <c r="J3" s="116"/>
    </row>
    <row r="4" s="94" customFormat="1" ht="34.5" customHeight="1" spans="1:10">
      <c r="A4" s="103" t="s">
        <v>4</v>
      </c>
      <c r="B4" s="104" t="s">
        <v>5</v>
      </c>
      <c r="C4" s="104"/>
      <c r="D4" s="104" t="s">
        <v>6</v>
      </c>
      <c r="E4" s="104"/>
      <c r="F4" s="104" t="s">
        <v>7</v>
      </c>
      <c r="G4" s="104" t="s">
        <v>5</v>
      </c>
      <c r="H4" s="104"/>
      <c r="I4" s="104" t="s">
        <v>6</v>
      </c>
      <c r="J4" s="117"/>
    </row>
    <row r="5" s="95" customFormat="1" ht="30.75" customHeight="1" spans="1:10">
      <c r="A5" s="105" t="s">
        <v>8</v>
      </c>
      <c r="B5" s="106">
        <f>+现金!H6</f>
        <v>0</v>
      </c>
      <c r="C5" s="106"/>
      <c r="D5" s="106"/>
      <c r="E5" s="106"/>
      <c r="F5" s="106" t="s">
        <v>8</v>
      </c>
      <c r="G5" s="106">
        <f>+银行存款!H6</f>
        <v>2021142.03</v>
      </c>
      <c r="H5" s="106"/>
      <c r="I5" s="106"/>
      <c r="J5" s="118"/>
    </row>
    <row r="6" s="95" customFormat="1" ht="30.75" customHeight="1" spans="1:10">
      <c r="A6" s="105" t="s">
        <v>9</v>
      </c>
      <c r="B6" s="106">
        <f>+现金!F13</f>
        <v>0</v>
      </c>
      <c r="C6" s="106"/>
      <c r="D6" s="106"/>
      <c r="E6" s="106"/>
      <c r="F6" s="106" t="s">
        <v>9</v>
      </c>
      <c r="G6" s="106">
        <f>+银行存款!F26</f>
        <v>0</v>
      </c>
      <c r="H6" s="106"/>
      <c r="I6" s="106"/>
      <c r="J6" s="118"/>
    </row>
    <row r="7" s="95" customFormat="1" ht="30.75" customHeight="1" spans="1:10">
      <c r="A7" s="105" t="s">
        <v>10</v>
      </c>
      <c r="B7" s="106">
        <f>+现金!G13</f>
        <v>0</v>
      </c>
      <c r="C7" s="106"/>
      <c r="D7" s="106"/>
      <c r="E7" s="106"/>
      <c r="F7" s="106" t="s">
        <v>10</v>
      </c>
      <c r="G7" s="106">
        <f>+银行存款!G26</f>
        <v>57469.82</v>
      </c>
      <c r="H7" s="106"/>
      <c r="I7" s="106"/>
      <c r="J7" s="118"/>
    </row>
    <row r="8" s="95" customFormat="1" ht="30.75" customHeight="1" spans="1:10">
      <c r="A8" s="107" t="s">
        <v>11</v>
      </c>
      <c r="B8" s="108">
        <f>+B5+B6-B7</f>
        <v>0</v>
      </c>
      <c r="C8" s="108"/>
      <c r="D8" s="108"/>
      <c r="E8" s="108"/>
      <c r="F8" s="108" t="s">
        <v>11</v>
      </c>
      <c r="G8" s="108">
        <f>+G5+G6-G7</f>
        <v>1963672.21</v>
      </c>
      <c r="H8" s="108"/>
      <c r="I8" s="108"/>
      <c r="J8" s="119"/>
    </row>
    <row r="9" spans="1:2">
      <c r="A9" s="109"/>
      <c r="B9" s="109"/>
    </row>
    <row r="10" s="95" customFormat="1" ht="18" customHeight="1" spans="1:10">
      <c r="A10" s="110" t="s">
        <v>12</v>
      </c>
      <c r="B10" s="110"/>
      <c r="C10" s="111" t="s">
        <v>13</v>
      </c>
      <c r="D10" s="111"/>
      <c r="E10" s="111"/>
      <c r="F10" s="112" t="s">
        <v>14</v>
      </c>
      <c r="G10" s="113">
        <v>45991</v>
      </c>
      <c r="H10" s="113"/>
      <c r="I10" s="113"/>
      <c r="J10" s="113"/>
    </row>
    <row r="11" spans="1:10">
      <c r="A11" s="114" t="s">
        <v>15</v>
      </c>
      <c r="B11" s="114"/>
      <c r="C11" s="114"/>
      <c r="D11" s="114"/>
      <c r="E11" s="114"/>
      <c r="F11" s="114"/>
      <c r="G11" s="114"/>
      <c r="H11" s="114"/>
      <c r="I11" s="114"/>
      <c r="J11" s="114"/>
    </row>
  </sheetData>
  <mergeCells count="19">
    <mergeCell ref="A1:J1"/>
    <mergeCell ref="D2:F2"/>
    <mergeCell ref="A3:E3"/>
    <mergeCell ref="F3:J3"/>
    <mergeCell ref="B4:C4"/>
    <mergeCell ref="D4:E4"/>
    <mergeCell ref="G4:H4"/>
    <mergeCell ref="I4:J4"/>
    <mergeCell ref="B5:E5"/>
    <mergeCell ref="G5:J5"/>
    <mergeCell ref="B6:E6"/>
    <mergeCell ref="G6:J6"/>
    <mergeCell ref="B7:E7"/>
    <mergeCell ref="G7:J7"/>
    <mergeCell ref="B8:E8"/>
    <mergeCell ref="G8:J8"/>
    <mergeCell ref="C10:E10"/>
    <mergeCell ref="G10:J10"/>
    <mergeCell ref="A11:J11"/>
  </mergeCells>
  <printOptions horizontalCentered="1"/>
  <pageMargins left="0" right="0" top="0.393055555555556" bottom="0.984027777777778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J11" sqref="J11"/>
    </sheetView>
  </sheetViews>
  <sheetFormatPr defaultColWidth="9" defaultRowHeight="14.25"/>
  <cols>
    <col min="1" max="1" width="5.25" style="4" customWidth="1"/>
    <col min="2" max="2" width="4.375" style="4" customWidth="1"/>
    <col min="3" max="3" width="5.25" style="57" customWidth="1"/>
    <col min="4" max="4" width="6.125" style="5" customWidth="1"/>
    <col min="5" max="5" width="28.375" style="7" customWidth="1"/>
    <col min="6" max="6" width="10.75" style="58" customWidth="1"/>
    <col min="7" max="7" width="11" style="58" customWidth="1"/>
    <col min="8" max="8" width="11.125" style="9" customWidth="1"/>
    <col min="9" max="16384" width="9" style="5"/>
  </cols>
  <sheetData>
    <row r="1" ht="28.5" customHeight="1" spans="1:12">
      <c r="A1" s="10" t="s">
        <v>16</v>
      </c>
      <c r="B1" s="10"/>
      <c r="C1" s="10"/>
      <c r="D1" s="10"/>
      <c r="E1" s="10"/>
      <c r="F1" s="10"/>
      <c r="G1" s="10"/>
      <c r="H1" s="10"/>
      <c r="L1" s="48"/>
    </row>
    <row r="2" s="1" customFormat="1" customHeight="1" spans="1:9">
      <c r="A2" s="11"/>
      <c r="B2" s="11"/>
      <c r="C2" s="59"/>
      <c r="D2" s="11"/>
      <c r="E2" s="12">
        <v>45991</v>
      </c>
      <c r="F2" s="14" t="s">
        <v>17</v>
      </c>
      <c r="G2" s="14"/>
      <c r="H2" s="14"/>
      <c r="I2" s="93"/>
    </row>
    <row r="3" s="1" customFormat="1" customHeight="1" spans="1:9">
      <c r="A3" s="11"/>
      <c r="B3" s="11"/>
      <c r="C3" s="59"/>
      <c r="D3" s="11"/>
      <c r="E3" s="11"/>
      <c r="F3" s="14"/>
      <c r="G3" s="14"/>
      <c r="H3" s="13" t="s">
        <v>18</v>
      </c>
      <c r="I3" s="93"/>
    </row>
    <row r="4" s="3" customFormat="1" ht="21" customHeight="1" spans="1:8">
      <c r="A4" s="15" t="s">
        <v>19</v>
      </c>
      <c r="B4" s="16"/>
      <c r="C4" s="17" t="s">
        <v>20</v>
      </c>
      <c r="D4" s="16" t="s">
        <v>21</v>
      </c>
      <c r="E4" s="18" t="s">
        <v>22</v>
      </c>
      <c r="F4" s="60" t="s">
        <v>23</v>
      </c>
      <c r="G4" s="60" t="s">
        <v>24</v>
      </c>
      <c r="H4" s="19" t="s">
        <v>25</v>
      </c>
    </row>
    <row r="5" s="3" customFormat="1" ht="21" customHeight="1" spans="1:10">
      <c r="A5" s="20" t="s">
        <v>26</v>
      </c>
      <c r="B5" s="21" t="s">
        <v>27</v>
      </c>
      <c r="C5" s="22"/>
      <c r="D5" s="21"/>
      <c r="E5" s="23"/>
      <c r="F5" s="61"/>
      <c r="G5" s="61"/>
      <c r="H5" s="24"/>
      <c r="J5" s="3" t="s">
        <v>28</v>
      </c>
    </row>
    <row r="6" s="2" customFormat="1" ht="21" customHeight="1" spans="1:8">
      <c r="A6" s="62"/>
      <c r="B6" s="63"/>
      <c r="C6" s="64"/>
      <c r="D6" s="65"/>
      <c r="E6" s="63" t="s">
        <v>29</v>
      </c>
      <c r="F6" s="66"/>
      <c r="G6" s="66"/>
      <c r="H6" s="67">
        <v>0</v>
      </c>
    </row>
    <row r="7" s="2" customFormat="1" ht="21" customHeight="1" spans="1:8">
      <c r="A7" s="62"/>
      <c r="B7" s="63"/>
      <c r="C7" s="64"/>
      <c r="D7" s="65"/>
      <c r="E7" s="68" t="s">
        <v>30</v>
      </c>
      <c r="F7" s="69"/>
      <c r="G7" s="70"/>
      <c r="H7" s="71"/>
    </row>
    <row r="8" s="55" customFormat="1" ht="21" customHeight="1" spans="1:8">
      <c r="A8" s="72"/>
      <c r="B8" s="73"/>
      <c r="C8" s="74"/>
      <c r="D8" s="75"/>
      <c r="E8" s="76"/>
      <c r="F8" s="77"/>
      <c r="G8" s="77"/>
      <c r="H8" s="78"/>
    </row>
    <row r="9" s="55" customFormat="1" ht="21" customHeight="1" spans="1:8">
      <c r="A9" s="72"/>
      <c r="B9" s="73"/>
      <c r="C9" s="74"/>
      <c r="D9" s="75"/>
      <c r="E9" s="76"/>
      <c r="F9" s="77"/>
      <c r="G9" s="77"/>
      <c r="H9" s="78"/>
    </row>
    <row r="10" s="55" customFormat="1" ht="21" customHeight="1" spans="1:8">
      <c r="A10" s="72"/>
      <c r="B10" s="73"/>
      <c r="C10" s="74"/>
      <c r="D10" s="75"/>
      <c r="E10" s="76"/>
      <c r="F10" s="77"/>
      <c r="G10" s="77"/>
      <c r="H10" s="78"/>
    </row>
    <row r="11" s="55" customFormat="1" ht="21" customHeight="1" spans="1:8">
      <c r="A11" s="72"/>
      <c r="B11" s="73"/>
      <c r="C11" s="74"/>
      <c r="D11" s="75"/>
      <c r="E11" s="76"/>
      <c r="F11" s="77"/>
      <c r="G11" s="77"/>
      <c r="H11" s="78"/>
    </row>
    <row r="12" s="55" customFormat="1" ht="21" customHeight="1" spans="1:8">
      <c r="A12" s="72"/>
      <c r="B12" s="73"/>
      <c r="C12" s="74"/>
      <c r="D12" s="75"/>
      <c r="E12" s="76"/>
      <c r="F12" s="77"/>
      <c r="G12" s="77"/>
      <c r="H12" s="78"/>
    </row>
    <row r="13" ht="21" customHeight="1" spans="1:8">
      <c r="A13" s="62"/>
      <c r="B13" s="63"/>
      <c r="C13" s="64"/>
      <c r="D13" s="79"/>
      <c r="E13" s="63" t="s">
        <v>31</v>
      </c>
      <c r="F13" s="80">
        <f>SUM(F5:F12)</f>
        <v>0</v>
      </c>
      <c r="G13" s="80">
        <f>SUM(G5:G12)</f>
        <v>0</v>
      </c>
      <c r="H13" s="81">
        <f>H6+F13-G13</f>
        <v>0</v>
      </c>
    </row>
    <row r="14" ht="21" customHeight="1" spans="1:8">
      <c r="A14" s="82" t="s">
        <v>32</v>
      </c>
      <c r="B14" s="83"/>
      <c r="C14" s="84">
        <f>H6</f>
        <v>0</v>
      </c>
      <c r="D14" s="83"/>
      <c r="E14" s="85" t="str">
        <f>+"本期收入："&amp;F13&amp;"          "&amp;"本期支出："&amp;G13</f>
        <v>本期收入：0          本期支出：0</v>
      </c>
      <c r="F14" s="86"/>
      <c r="G14" s="84" t="s">
        <v>33</v>
      </c>
      <c r="H14" s="87">
        <f>H13</f>
        <v>0</v>
      </c>
    </row>
    <row r="15" s="56" customFormat="1" ht="21" customHeight="1" spans="1:8">
      <c r="A15" s="88" t="s">
        <v>34</v>
      </c>
      <c r="B15" s="88"/>
      <c r="C15" s="88"/>
      <c r="D15" s="88"/>
      <c r="E15" s="88"/>
      <c r="F15" s="88"/>
      <c r="G15" s="88"/>
      <c r="H15" s="88"/>
    </row>
    <row r="16" s="56" customFormat="1" ht="21" customHeight="1" spans="1:8">
      <c r="A16" s="88" t="s">
        <v>35</v>
      </c>
      <c r="B16" s="88"/>
      <c r="C16" s="88"/>
      <c r="D16" s="88"/>
      <c r="E16" s="88"/>
      <c r="F16" s="88"/>
      <c r="G16" s="88"/>
      <c r="H16" s="88"/>
    </row>
    <row r="17" s="56" customFormat="1" ht="21" customHeight="1" spans="1:8">
      <c r="A17" s="88" t="s">
        <v>36</v>
      </c>
      <c r="B17" s="88"/>
      <c r="C17" s="88"/>
      <c r="D17" s="89">
        <v>45991</v>
      </c>
      <c r="E17" s="89"/>
      <c r="F17" s="90"/>
      <c r="G17" s="90"/>
      <c r="H17" s="90"/>
    </row>
    <row r="18" ht="21" customHeight="1" spans="1:8">
      <c r="A18" s="42"/>
      <c r="B18" s="42"/>
      <c r="C18" s="91"/>
      <c r="D18" s="43"/>
      <c r="E18" s="45"/>
      <c r="F18" s="92"/>
      <c r="G18" s="92"/>
      <c r="H18" s="47"/>
    </row>
  </sheetData>
  <sortState ref="A7:L26">
    <sortCondition ref="A7:A26"/>
  </sortState>
  <mergeCells count="16">
    <mergeCell ref="A1:H1"/>
    <mergeCell ref="F2:H2"/>
    <mergeCell ref="A4:B4"/>
    <mergeCell ref="A14:B14"/>
    <mergeCell ref="C14:D14"/>
    <mergeCell ref="E14:F14"/>
    <mergeCell ref="A15:H15"/>
    <mergeCell ref="A16:H16"/>
    <mergeCell ref="A17:C17"/>
    <mergeCell ref="D17:E17"/>
    <mergeCell ref="C4:C5"/>
    <mergeCell ref="D4:D5"/>
    <mergeCell ref="E4:E5"/>
    <mergeCell ref="F4:F5"/>
    <mergeCell ref="G4:G5"/>
    <mergeCell ref="H4:H5"/>
  </mergeCells>
  <printOptions horizontalCentered="1"/>
  <pageMargins left="0" right="0" top="0.590277777777778" bottom="0.590277777777778" header="0.511805555555556" footer="0.313888888888889"/>
  <pageSetup paperSize="9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"/>
  <sheetViews>
    <sheetView tabSelected="1" zoomScale="85" zoomScaleNormal="85" workbookViewId="0">
      <selection activeCell="G34" sqref="G34"/>
    </sheetView>
  </sheetViews>
  <sheetFormatPr defaultColWidth="9" defaultRowHeight="14.25"/>
  <cols>
    <col min="1" max="1" width="4.75" style="4" customWidth="1"/>
    <col min="2" max="2" width="4.75" style="5" customWidth="1"/>
    <col min="3" max="3" width="5.125" style="6" customWidth="1"/>
    <col min="4" max="4" width="6.5" style="5" customWidth="1"/>
    <col min="5" max="5" width="38.675" style="7" customWidth="1"/>
    <col min="6" max="6" width="11.625" style="8" customWidth="1"/>
    <col min="7" max="7" width="11.75" style="8" customWidth="1"/>
    <col min="8" max="8" width="13.75" style="9" customWidth="1"/>
    <col min="9" max="9" width="9.625" style="5" customWidth="1"/>
    <col min="10" max="10" width="9" style="5"/>
    <col min="11" max="11" width="9.375" style="5"/>
    <col min="12" max="12" width="9" style="5"/>
    <col min="13" max="15" width="11.5" style="5"/>
    <col min="16" max="16" width="12.625" style="5" customWidth="1"/>
    <col min="17" max="16384" width="9" style="5"/>
  </cols>
  <sheetData>
    <row r="1" ht="31.5" customHeight="1" spans="1:11">
      <c r="A1" s="10" t="s">
        <v>37</v>
      </c>
      <c r="B1" s="10"/>
      <c r="C1" s="10"/>
      <c r="D1" s="10"/>
      <c r="E1" s="10"/>
      <c r="F1" s="10"/>
      <c r="G1" s="10"/>
      <c r="H1" s="10"/>
      <c r="K1" s="48"/>
    </row>
    <row r="2" s="1" customFormat="1" ht="16.5" customHeight="1" spans="1:8">
      <c r="A2" s="11"/>
      <c r="B2" s="11"/>
      <c r="C2" s="11"/>
      <c r="D2" s="11"/>
      <c r="E2" s="12">
        <v>45991</v>
      </c>
      <c r="F2" s="13" t="s">
        <v>17</v>
      </c>
      <c r="G2" s="13"/>
      <c r="H2" s="14"/>
    </row>
    <row r="3" s="1" customFormat="1" ht="16" customHeight="1" spans="1:8">
      <c r="A3" s="11"/>
      <c r="B3" s="11"/>
      <c r="C3" s="11"/>
      <c r="D3" s="11"/>
      <c r="E3" s="11"/>
      <c r="F3" s="13"/>
      <c r="G3" s="13"/>
      <c r="H3" s="13" t="s">
        <v>18</v>
      </c>
    </row>
    <row r="4" s="1" customFormat="1" ht="18" customHeight="1" spans="1:8">
      <c r="A4" s="15" t="s">
        <v>19</v>
      </c>
      <c r="B4" s="16"/>
      <c r="C4" s="17" t="s">
        <v>20</v>
      </c>
      <c r="D4" s="16" t="s">
        <v>21</v>
      </c>
      <c r="E4" s="18" t="s">
        <v>22</v>
      </c>
      <c r="F4" s="18" t="s">
        <v>23</v>
      </c>
      <c r="G4" s="18" t="s">
        <v>24</v>
      </c>
      <c r="H4" s="19" t="s">
        <v>25</v>
      </c>
    </row>
    <row r="5" s="1" customFormat="1" ht="15" customHeight="1" spans="1:8">
      <c r="A5" s="20" t="s">
        <v>26</v>
      </c>
      <c r="B5" s="21" t="s">
        <v>27</v>
      </c>
      <c r="C5" s="22"/>
      <c r="D5" s="21"/>
      <c r="E5" s="23"/>
      <c r="F5" s="23"/>
      <c r="G5" s="23"/>
      <c r="H5" s="24"/>
    </row>
    <row r="6" s="2" customFormat="1" ht="26" customHeight="1" spans="1:13">
      <c r="A6" s="21"/>
      <c r="B6" s="21"/>
      <c r="C6" s="25"/>
      <c r="D6" s="21"/>
      <c r="E6" s="21" t="s">
        <v>29</v>
      </c>
      <c r="F6" s="23"/>
      <c r="G6" s="23"/>
      <c r="H6" s="26">
        <v>2021142.03</v>
      </c>
      <c r="L6" s="49"/>
      <c r="M6" s="50"/>
    </row>
    <row r="7" s="2" customFormat="1" ht="26" customHeight="1" spans="1:13">
      <c r="A7" s="27">
        <v>11</v>
      </c>
      <c r="B7" s="28">
        <v>2</v>
      </c>
      <c r="C7" s="29"/>
      <c r="D7" s="28" t="s">
        <v>38</v>
      </c>
      <c r="E7" s="30" t="s">
        <v>39</v>
      </c>
      <c r="F7" s="31"/>
      <c r="G7" s="31">
        <v>589.47</v>
      </c>
      <c r="H7" s="31"/>
      <c r="L7" s="49"/>
      <c r="M7" s="50"/>
    </row>
    <row r="8" ht="26" customHeight="1" spans="1:13">
      <c r="A8" s="27">
        <v>11</v>
      </c>
      <c r="B8" s="28">
        <v>2</v>
      </c>
      <c r="C8" s="28"/>
      <c r="D8" s="28" t="s">
        <v>38</v>
      </c>
      <c r="E8" s="30" t="s">
        <v>40</v>
      </c>
      <c r="F8" s="28"/>
      <c r="G8" s="31">
        <v>26.65</v>
      </c>
      <c r="H8" s="31"/>
      <c r="K8" s="46"/>
      <c r="L8" s="49"/>
      <c r="M8" s="43"/>
    </row>
    <row r="9" ht="26" customHeight="1" spans="1:16">
      <c r="A9" s="27">
        <v>11</v>
      </c>
      <c r="B9" s="28">
        <v>2</v>
      </c>
      <c r="C9" s="28"/>
      <c r="D9" s="28" t="s">
        <v>38</v>
      </c>
      <c r="E9" s="30" t="s">
        <v>41</v>
      </c>
      <c r="F9" s="28"/>
      <c r="G9" s="31">
        <v>1915.45</v>
      </c>
      <c r="H9" s="31"/>
      <c r="K9" s="46"/>
      <c r="L9" s="51"/>
      <c r="M9" s="51"/>
      <c r="N9" s="49"/>
      <c r="O9" s="52"/>
      <c r="P9" s="46"/>
    </row>
    <row r="10" ht="26" customHeight="1" spans="1:14">
      <c r="A10" s="27">
        <v>11</v>
      </c>
      <c r="B10" s="28">
        <v>4</v>
      </c>
      <c r="C10" s="28"/>
      <c r="D10" s="28" t="s">
        <v>38</v>
      </c>
      <c r="E10" s="30" t="s">
        <v>42</v>
      </c>
      <c r="F10" s="31"/>
      <c r="G10" s="31">
        <v>248</v>
      </c>
      <c r="H10" s="31"/>
      <c r="K10" s="51"/>
      <c r="L10" s="49"/>
      <c r="M10" s="46"/>
      <c r="N10" s="46"/>
    </row>
    <row r="11" ht="26" customHeight="1" spans="1:14">
      <c r="A11" s="27">
        <v>11</v>
      </c>
      <c r="B11" s="28">
        <v>13</v>
      </c>
      <c r="C11" s="28"/>
      <c r="D11" s="28" t="s">
        <v>38</v>
      </c>
      <c r="E11" s="30" t="s">
        <v>43</v>
      </c>
      <c r="F11" s="31"/>
      <c r="G11" s="31">
        <v>99</v>
      </c>
      <c r="H11" s="31"/>
      <c r="K11" s="46"/>
      <c r="L11" s="53"/>
      <c r="M11" s="47"/>
      <c r="N11" s="47"/>
    </row>
    <row r="12" ht="26" customHeight="1" spans="1:14">
      <c r="A12" s="27">
        <v>11</v>
      </c>
      <c r="B12" s="28">
        <v>16</v>
      </c>
      <c r="C12" s="28"/>
      <c r="D12" s="28" t="s">
        <v>38</v>
      </c>
      <c r="E12" s="30" t="s">
        <v>39</v>
      </c>
      <c r="F12" s="31"/>
      <c r="G12" s="31">
        <v>508.3</v>
      </c>
      <c r="H12" s="31"/>
      <c r="K12" s="54"/>
      <c r="L12" s="53"/>
      <c r="M12" s="47"/>
      <c r="N12" s="47"/>
    </row>
    <row r="13" ht="26" customHeight="1" spans="1:14">
      <c r="A13" s="27">
        <v>11</v>
      </c>
      <c r="B13" s="28">
        <v>24</v>
      </c>
      <c r="C13" s="28"/>
      <c r="D13" s="28" t="s">
        <v>38</v>
      </c>
      <c r="E13" s="30" t="s">
        <v>44</v>
      </c>
      <c r="F13" s="31"/>
      <c r="G13" s="31">
        <v>10</v>
      </c>
      <c r="H13" s="31"/>
      <c r="K13" s="51"/>
      <c r="L13" s="53"/>
      <c r="M13" s="47"/>
      <c r="N13" s="47"/>
    </row>
    <row r="14" ht="26" customHeight="1" spans="1:14">
      <c r="A14" s="27">
        <v>11</v>
      </c>
      <c r="B14" s="28">
        <v>25</v>
      </c>
      <c r="C14" s="28"/>
      <c r="D14" s="28" t="s">
        <v>38</v>
      </c>
      <c r="E14" s="30" t="s">
        <v>45</v>
      </c>
      <c r="F14" s="31"/>
      <c r="G14" s="31">
        <v>2650</v>
      </c>
      <c r="H14" s="31"/>
      <c r="K14" s="51"/>
      <c r="L14" s="53"/>
      <c r="M14" s="47"/>
      <c r="N14" s="47"/>
    </row>
    <row r="15" ht="26" customHeight="1" spans="1:14">
      <c r="A15" s="27">
        <v>11</v>
      </c>
      <c r="B15" s="28">
        <v>25</v>
      </c>
      <c r="C15" s="28"/>
      <c r="D15" s="28" t="s">
        <v>38</v>
      </c>
      <c r="E15" s="30" t="s">
        <v>46</v>
      </c>
      <c r="F15" s="31"/>
      <c r="G15" s="31">
        <v>1100</v>
      </c>
      <c r="H15" s="31"/>
      <c r="K15" s="51"/>
      <c r="L15" s="53"/>
      <c r="M15" s="47"/>
      <c r="N15" s="47"/>
    </row>
    <row r="16" ht="26" customHeight="1" spans="1:14">
      <c r="A16" s="27">
        <v>11</v>
      </c>
      <c r="B16" s="28">
        <v>25</v>
      </c>
      <c r="C16" s="28"/>
      <c r="D16" s="28" t="s">
        <v>38</v>
      </c>
      <c r="E16" s="30" t="s">
        <v>47</v>
      </c>
      <c r="F16" s="31"/>
      <c r="G16" s="31">
        <v>2900</v>
      </c>
      <c r="H16" s="31"/>
      <c r="K16" s="51"/>
      <c r="L16" s="53"/>
      <c r="M16" s="47"/>
      <c r="N16" s="47"/>
    </row>
    <row r="17" ht="26" customHeight="1" spans="1:14">
      <c r="A17" s="27">
        <v>11</v>
      </c>
      <c r="B17" s="28">
        <v>25</v>
      </c>
      <c r="C17" s="28"/>
      <c r="D17" s="28" t="s">
        <v>38</v>
      </c>
      <c r="E17" s="30" t="s">
        <v>48</v>
      </c>
      <c r="F17" s="31"/>
      <c r="G17" s="31">
        <v>2800</v>
      </c>
      <c r="H17" s="31"/>
      <c r="K17" s="51"/>
      <c r="L17" s="53"/>
      <c r="M17" s="47"/>
      <c r="N17" s="47"/>
    </row>
    <row r="18" ht="26" customHeight="1" spans="1:14">
      <c r="A18" s="27">
        <v>11</v>
      </c>
      <c r="B18" s="28">
        <v>25</v>
      </c>
      <c r="C18" s="28"/>
      <c r="D18" s="28" t="s">
        <v>38</v>
      </c>
      <c r="E18" s="30" t="s">
        <v>49</v>
      </c>
      <c r="F18" s="31"/>
      <c r="G18" s="31">
        <v>13652</v>
      </c>
      <c r="H18" s="31"/>
      <c r="K18" s="51"/>
      <c r="L18" s="53"/>
      <c r="M18" s="47"/>
      <c r="N18" s="47"/>
    </row>
    <row r="19" ht="26" customHeight="1" spans="1:14">
      <c r="A19" s="27">
        <v>11</v>
      </c>
      <c r="B19" s="28">
        <v>25</v>
      </c>
      <c r="C19" s="28"/>
      <c r="D19" s="28" t="s">
        <v>38</v>
      </c>
      <c r="E19" s="30" t="s">
        <v>50</v>
      </c>
      <c r="F19" s="31"/>
      <c r="G19" s="31">
        <v>5448</v>
      </c>
      <c r="H19" s="31"/>
      <c r="K19" s="51"/>
      <c r="L19" s="53"/>
      <c r="M19" s="47"/>
      <c r="N19" s="47"/>
    </row>
    <row r="20" ht="26" customHeight="1" spans="1:14">
      <c r="A20" s="27">
        <v>11</v>
      </c>
      <c r="B20" s="28">
        <v>25</v>
      </c>
      <c r="C20" s="28"/>
      <c r="D20" s="28" t="s">
        <v>38</v>
      </c>
      <c r="E20" s="30" t="s">
        <v>51</v>
      </c>
      <c r="F20" s="31"/>
      <c r="G20" s="31">
        <v>600</v>
      </c>
      <c r="H20" s="31"/>
      <c r="K20" s="51"/>
      <c r="L20" s="53"/>
      <c r="M20" s="47"/>
      <c r="N20" s="47"/>
    </row>
    <row r="21" ht="26" customHeight="1" spans="1:14">
      <c r="A21" s="27">
        <v>11</v>
      </c>
      <c r="B21" s="28">
        <v>25</v>
      </c>
      <c r="C21" s="28"/>
      <c r="D21" s="28" t="s">
        <v>38</v>
      </c>
      <c r="E21" s="30" t="s">
        <v>52</v>
      </c>
      <c r="F21" s="31"/>
      <c r="G21" s="31">
        <v>10655</v>
      </c>
      <c r="H21" s="31"/>
      <c r="K21" s="51"/>
      <c r="L21" s="53"/>
      <c r="M21" s="47"/>
      <c r="N21" s="47"/>
    </row>
    <row r="22" ht="26" customHeight="1" spans="1:14">
      <c r="A22" s="27">
        <v>11</v>
      </c>
      <c r="B22" s="28">
        <v>25</v>
      </c>
      <c r="C22" s="28"/>
      <c r="D22" s="28" t="s">
        <v>38</v>
      </c>
      <c r="E22" s="30" t="s">
        <v>53</v>
      </c>
      <c r="F22" s="31"/>
      <c r="G22" s="31">
        <v>1100</v>
      </c>
      <c r="H22" s="31"/>
      <c r="J22" s="51"/>
      <c r="L22" s="53"/>
      <c r="M22" s="47"/>
      <c r="N22" s="47"/>
    </row>
    <row r="23" ht="26" customHeight="1" spans="1:14">
      <c r="A23" s="27">
        <v>11</v>
      </c>
      <c r="B23" s="28">
        <v>25</v>
      </c>
      <c r="C23" s="28"/>
      <c r="D23" s="28" t="s">
        <v>38</v>
      </c>
      <c r="E23" s="30" t="s">
        <v>54</v>
      </c>
      <c r="F23" s="31"/>
      <c r="G23" s="31">
        <v>3600</v>
      </c>
      <c r="H23" s="32"/>
      <c r="K23" s="51"/>
      <c r="L23" s="53"/>
      <c r="M23" s="47"/>
      <c r="N23" s="47"/>
    </row>
    <row r="24" ht="26" customHeight="1" spans="1:8">
      <c r="A24" s="27">
        <v>11</v>
      </c>
      <c r="B24" s="28">
        <v>25</v>
      </c>
      <c r="C24" s="28"/>
      <c r="D24" s="28" t="s">
        <v>38</v>
      </c>
      <c r="E24" s="30" t="s">
        <v>55</v>
      </c>
      <c r="F24" s="31"/>
      <c r="G24" s="31">
        <v>9230</v>
      </c>
      <c r="H24" s="33"/>
    </row>
    <row r="25" ht="26" customHeight="1" spans="1:8">
      <c r="A25" s="27">
        <v>11</v>
      </c>
      <c r="B25" s="28">
        <v>26</v>
      </c>
      <c r="C25" s="28"/>
      <c r="D25" s="28" t="s">
        <v>38</v>
      </c>
      <c r="E25" s="30" t="s">
        <v>39</v>
      </c>
      <c r="F25" s="31"/>
      <c r="G25" s="31">
        <v>337.95</v>
      </c>
      <c r="H25" s="33"/>
    </row>
    <row r="26" ht="26" customHeight="1" spans="1:8">
      <c r="A26" s="28"/>
      <c r="B26" s="28"/>
      <c r="C26" s="34"/>
      <c r="D26" s="35"/>
      <c r="E26" s="28" t="s">
        <v>31</v>
      </c>
      <c r="F26" s="31">
        <f>SUM(F11:F25)</f>
        <v>0</v>
      </c>
      <c r="G26" s="31">
        <f>SUM(G7:G25)</f>
        <v>57469.82</v>
      </c>
      <c r="H26" s="32">
        <f>+H6+F26-G26</f>
        <v>1963672.21</v>
      </c>
    </row>
    <row r="27" ht="20" customHeight="1" spans="1:8">
      <c r="A27" s="28" t="s">
        <v>32</v>
      </c>
      <c r="B27" s="28"/>
      <c r="C27" s="31">
        <f>+H6</f>
        <v>2021142.03</v>
      </c>
      <c r="D27" s="28"/>
      <c r="E27" s="36" t="str">
        <f>+"本期收入:"&amp;F26&amp;"         "&amp;"本期支出："&amp;G26</f>
        <v>本期收入:0         本期支出：57469.82</v>
      </c>
      <c r="F27" s="37"/>
      <c r="G27" s="31" t="s">
        <v>33</v>
      </c>
      <c r="H27" s="33">
        <f>H26</f>
        <v>1963672.21</v>
      </c>
    </row>
    <row r="28" s="3" customFormat="1" ht="24" customHeight="1" spans="1:8">
      <c r="A28" s="38" t="s">
        <v>34</v>
      </c>
      <c r="B28" s="38"/>
      <c r="C28" s="38"/>
      <c r="D28" s="38"/>
      <c r="E28" s="38"/>
      <c r="F28" s="38"/>
      <c r="G28" s="38"/>
      <c r="H28" s="38"/>
    </row>
    <row r="29" s="3" customFormat="1" ht="24" customHeight="1" spans="1:8">
      <c r="A29" s="38" t="s">
        <v>56</v>
      </c>
      <c r="B29" s="38"/>
      <c r="C29" s="38"/>
      <c r="D29" s="38"/>
      <c r="E29" s="38"/>
      <c r="F29" s="38"/>
      <c r="G29" s="38"/>
      <c r="H29" s="38"/>
    </row>
    <row r="30" s="3" customFormat="1" ht="24" customHeight="1" spans="1:8">
      <c r="A30" s="39" t="s">
        <v>36</v>
      </c>
      <c r="B30" s="38"/>
      <c r="C30" s="38"/>
      <c r="D30" s="40">
        <v>45991</v>
      </c>
      <c r="E30" s="40"/>
      <c r="F30" s="39"/>
      <c r="G30" s="39"/>
      <c r="H30" s="41"/>
    </row>
    <row r="31" ht="21" customHeight="1" spans="1:8">
      <c r="A31" s="42"/>
      <c r="B31" s="43"/>
      <c r="C31" s="44"/>
      <c r="D31" s="43"/>
      <c r="E31" s="45"/>
      <c r="F31" s="46"/>
      <c r="G31" s="46"/>
      <c r="H31" s="47"/>
    </row>
  </sheetData>
  <mergeCells count="16">
    <mergeCell ref="A1:H1"/>
    <mergeCell ref="F2:H2"/>
    <mergeCell ref="A4:B4"/>
    <mergeCell ref="A27:B27"/>
    <mergeCell ref="C27:D27"/>
    <mergeCell ref="E27:F27"/>
    <mergeCell ref="A28:H28"/>
    <mergeCell ref="A29:H29"/>
    <mergeCell ref="A30:C30"/>
    <mergeCell ref="D30:E30"/>
    <mergeCell ref="C4:C5"/>
    <mergeCell ref="D4:D5"/>
    <mergeCell ref="E4:E5"/>
    <mergeCell ref="F4:F5"/>
    <mergeCell ref="G4:G5"/>
    <mergeCell ref="H4:H5"/>
  </mergeCells>
  <printOptions horizontalCentered="1"/>
  <pageMargins left="0" right="0" top="0.590277777777778" bottom="0.590277777777778" header="0.511805555555556" footer="0.313888888888889"/>
  <pageSetup paperSize="9" scale="87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现金</vt:lpstr>
      <vt:lpstr>银行存款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2017-12-29T07:35:00Z</cp:lastPrinted>
  <dcterms:modified xsi:type="dcterms:W3CDTF">2025-12-15T07:19:54Z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52E9655389F045E8A0EF03061B3F9B48</vt:lpwstr>
  </property>
</Properties>
</file>