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2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22" i="1"/>
  <c r="F22"/>
  <c r="E22"/>
  <c r="D22"/>
  <c r="G21"/>
  <c r="F21"/>
  <c r="E21"/>
  <c r="G20"/>
  <c r="F20"/>
  <c r="G19"/>
  <c r="F19"/>
  <c r="E19"/>
  <c r="D19"/>
  <c r="G18"/>
  <c r="G17"/>
  <c r="F17"/>
  <c r="E17"/>
  <c r="D17"/>
  <c r="G13"/>
  <c r="F13"/>
  <c r="E13"/>
  <c r="D13"/>
  <c r="F12"/>
  <c r="G11"/>
  <c r="F11"/>
  <c r="E11"/>
  <c r="D11"/>
</calcChain>
</file>

<file path=xl/sharedStrings.xml><?xml version="1.0" encoding="utf-8"?>
<sst xmlns="http://schemas.openxmlformats.org/spreadsheetml/2006/main" count="40" uniqueCount="40">
  <si>
    <t>附件1</t>
  </si>
  <si>
    <t>2025年度同安区高标准农田建后管护市级资金分配表</t>
  </si>
  <si>
    <t>序号</t>
  </si>
  <si>
    <t>项目名称</t>
  </si>
  <si>
    <t>项目地点</t>
  </si>
  <si>
    <t>管护规模（亩）</t>
  </si>
  <si>
    <t>扣除保费后
管护资金
（万元/年）</t>
  </si>
  <si>
    <t>已下达区级资金（万元）</t>
  </si>
  <si>
    <t>本次下达市级资金（万元）</t>
  </si>
  <si>
    <t>备注</t>
  </si>
  <si>
    <t>2020年同安区五显镇明溪村高标准农田建设项目</t>
  </si>
  <si>
    <t>明溪村</t>
  </si>
  <si>
    <t>2022年同安区五显镇军村村高标准农田建设项目</t>
  </si>
  <si>
    <t>军村村</t>
  </si>
  <si>
    <t>同安区五显镇溪西村2023年高标准农田建设项目</t>
  </si>
  <si>
    <t>溪西村</t>
  </si>
  <si>
    <t>同安区五显镇竹坝-侨安社区2023年高标准农田建设项目</t>
  </si>
  <si>
    <t>竹坝社区
侨安社区</t>
  </si>
  <si>
    <t>同安区五显镇布塘村等3个村2024年高标准农田建设项目</t>
  </si>
  <si>
    <t>布塘村
下峰村
垵炉村</t>
  </si>
  <si>
    <t>五显镇店仔村2024年高标准农田建设项目</t>
  </si>
  <si>
    <t>店仔村</t>
  </si>
  <si>
    <t>五显镇小计</t>
  </si>
  <si>
    <t>2022年同安区汀溪镇褒美村高标准农田建设项目</t>
  </si>
  <si>
    <t>褒美村</t>
  </si>
  <si>
    <t>汀溪镇小计</t>
  </si>
  <si>
    <t>2022年同安区莲花镇后埔村高标准农田建设项目</t>
  </si>
  <si>
    <t>后埔村</t>
  </si>
  <si>
    <t>同安区莲花镇莲花村2022年高标准农田建设项目</t>
  </si>
  <si>
    <t>莲花村</t>
  </si>
  <si>
    <t>同安区莲花镇云埔村2023年高标准农田建设项目</t>
  </si>
  <si>
    <t>云埔村</t>
  </si>
  <si>
    <t>莲花镇小计</t>
  </si>
  <si>
    <t>同安区大同街道下溪头村-康浔村2023年高标准农田建设项目</t>
  </si>
  <si>
    <t>下溪头村
康浔村</t>
  </si>
  <si>
    <t>大同街道小计</t>
  </si>
  <si>
    <t>同安区洪塘镇石浔社区-新学村2023年高标准农田建设项目</t>
  </si>
  <si>
    <t>石浔社区
新学村</t>
  </si>
  <si>
    <t>洪塘镇小计</t>
  </si>
  <si>
    <t>总计</t>
  </si>
</sst>
</file>

<file path=xl/styles.xml><?xml version="1.0" encoding="utf-8"?>
<styleSheet xmlns="http://schemas.openxmlformats.org/spreadsheetml/2006/main">
  <numFmts count="3">
    <numFmt numFmtId="176" formatCode="#,##0.00_ "/>
    <numFmt numFmtId="179" formatCode="0.0000_ "/>
    <numFmt numFmtId="180" formatCode="0.00_ "/>
  </numFmts>
  <fonts count="10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name val="方正小标宋简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8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view="pageBreakPreview" zoomScaleSheetLayoutView="100" workbookViewId="0">
      <selection activeCell="A17" sqref="A17:C17"/>
    </sheetView>
  </sheetViews>
  <sheetFormatPr defaultColWidth="9" defaultRowHeight="13.5"/>
  <cols>
    <col min="1" max="1" width="6" customWidth="1"/>
    <col min="2" max="2" width="26.375" customWidth="1"/>
    <col min="3" max="3" width="10.625" customWidth="1"/>
    <col min="4" max="6" width="14.625" customWidth="1"/>
    <col min="7" max="7" width="13.125" customWidth="1"/>
    <col min="8" max="8" width="13.25" customWidth="1"/>
  </cols>
  <sheetData>
    <row r="1" spans="1:8" ht="26.25" customHeight="1">
      <c r="A1" s="19" t="s">
        <v>0</v>
      </c>
      <c r="B1" s="19"/>
      <c r="C1" s="2"/>
      <c r="D1" s="2"/>
      <c r="E1" s="2"/>
      <c r="F1" s="2"/>
      <c r="G1" s="2"/>
      <c r="H1" s="3"/>
    </row>
    <row r="2" spans="1:8" ht="36.75" customHeight="1">
      <c r="A2" s="14" t="s">
        <v>1</v>
      </c>
      <c r="B2" s="15"/>
      <c r="C2" s="15"/>
      <c r="D2" s="15"/>
      <c r="E2" s="15"/>
      <c r="F2" s="15"/>
      <c r="G2" s="15"/>
      <c r="H2" s="15"/>
    </row>
    <row r="3" spans="1:8" ht="33.75" customHeight="1">
      <c r="A3" s="20" t="s">
        <v>2</v>
      </c>
      <c r="B3" s="20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</row>
    <row r="4" spans="1:8" ht="23.1" customHeight="1">
      <c r="A4" s="22"/>
      <c r="B4" s="22"/>
      <c r="C4" s="23"/>
      <c r="D4" s="22"/>
      <c r="E4" s="22"/>
      <c r="F4" s="22"/>
      <c r="G4" s="22"/>
      <c r="H4" s="22"/>
    </row>
    <row r="5" spans="1:8" ht="51" customHeight="1">
      <c r="A5" s="4">
        <v>1</v>
      </c>
      <c r="B5" s="5" t="s">
        <v>10</v>
      </c>
      <c r="C5" s="6" t="s">
        <v>11</v>
      </c>
      <c r="D5" s="7">
        <v>650</v>
      </c>
      <c r="E5" s="8">
        <v>1.6575</v>
      </c>
      <c r="F5" s="8">
        <v>1.3</v>
      </c>
      <c r="G5" s="8">
        <v>0.35749999999999998</v>
      </c>
      <c r="H5" s="9"/>
    </row>
    <row r="6" spans="1:8" ht="33.950000000000003" customHeight="1">
      <c r="A6" s="4">
        <v>2</v>
      </c>
      <c r="B6" s="5" t="s">
        <v>12</v>
      </c>
      <c r="C6" s="6" t="s">
        <v>13</v>
      </c>
      <c r="D6" s="10">
        <v>1457.64</v>
      </c>
      <c r="E6" s="8">
        <v>3.7170000000000001</v>
      </c>
      <c r="F6" s="8">
        <v>2.9152999999999998</v>
      </c>
      <c r="G6" s="8">
        <v>0.80169999999999997</v>
      </c>
      <c r="H6" s="9"/>
    </row>
    <row r="7" spans="1:8" s="1" customFormat="1" ht="33.950000000000003" customHeight="1">
      <c r="A7" s="4">
        <v>3</v>
      </c>
      <c r="B7" s="5" t="s">
        <v>14</v>
      </c>
      <c r="C7" s="4" t="s">
        <v>15</v>
      </c>
      <c r="D7" s="10">
        <v>2034.43</v>
      </c>
      <c r="E7" s="8">
        <v>5.1878000000000002</v>
      </c>
      <c r="F7" s="8">
        <v>4.0689000000000002</v>
      </c>
      <c r="G7" s="8">
        <v>1.1189</v>
      </c>
      <c r="H7" s="9"/>
    </row>
    <row r="8" spans="1:8" ht="33.950000000000003" customHeight="1">
      <c r="A8" s="4">
        <v>4</v>
      </c>
      <c r="B8" s="5" t="s">
        <v>16</v>
      </c>
      <c r="C8" s="9" t="s">
        <v>17</v>
      </c>
      <c r="D8" s="10">
        <v>1646.04</v>
      </c>
      <c r="E8" s="8">
        <v>4.1974</v>
      </c>
      <c r="F8" s="8">
        <v>3.2921</v>
      </c>
      <c r="G8" s="8">
        <v>0.90529999999999999</v>
      </c>
      <c r="H8" s="9"/>
    </row>
    <row r="9" spans="1:8" ht="57" customHeight="1">
      <c r="A9" s="4">
        <v>5</v>
      </c>
      <c r="B9" s="5" t="s">
        <v>18</v>
      </c>
      <c r="C9" s="9" t="s">
        <v>19</v>
      </c>
      <c r="D9" s="10">
        <v>1951.22</v>
      </c>
      <c r="E9" s="8">
        <v>4.9756</v>
      </c>
      <c r="F9" s="8">
        <v>3.9024000000000001</v>
      </c>
      <c r="G9" s="8">
        <v>1.0731999999999999</v>
      </c>
      <c r="H9" s="9"/>
    </row>
    <row r="10" spans="1:8" ht="48" customHeight="1">
      <c r="A10" s="4">
        <v>6</v>
      </c>
      <c r="B10" s="5" t="s">
        <v>20</v>
      </c>
      <c r="C10" s="9" t="s">
        <v>21</v>
      </c>
      <c r="D10" s="10">
        <v>1520.1</v>
      </c>
      <c r="E10" s="8">
        <v>3.8763000000000001</v>
      </c>
      <c r="F10" s="8">
        <v>3.0402</v>
      </c>
      <c r="G10" s="8">
        <v>0.83609999999999995</v>
      </c>
      <c r="H10" s="9"/>
    </row>
    <row r="11" spans="1:8" ht="27" customHeight="1">
      <c r="A11" s="16" t="s">
        <v>22</v>
      </c>
      <c r="B11" s="17"/>
      <c r="C11" s="18"/>
      <c r="D11" s="8">
        <f>SUM(D5:D10)</f>
        <v>9259.43</v>
      </c>
      <c r="E11" s="8">
        <f>SUM(E5:E10)</f>
        <v>23.611599999999999</v>
      </c>
      <c r="F11" s="8">
        <f>SUM(F5:F10)</f>
        <v>18.518899999999999</v>
      </c>
      <c r="G11" s="8">
        <f>SUM(G5:G10)</f>
        <v>5.0926999999999998</v>
      </c>
      <c r="H11" s="9"/>
    </row>
    <row r="12" spans="1:8" ht="37.5" customHeight="1">
      <c r="A12" s="4">
        <v>7</v>
      </c>
      <c r="B12" s="5" t="s">
        <v>23</v>
      </c>
      <c r="C12" s="6" t="s">
        <v>24</v>
      </c>
      <c r="D12" s="10">
        <v>2202.56</v>
      </c>
      <c r="E12" s="8">
        <v>5.6165000000000003</v>
      </c>
      <c r="F12" s="8">
        <f>4.4051</f>
        <v>4.4051</v>
      </c>
      <c r="G12" s="8">
        <v>1.2114</v>
      </c>
      <c r="H12" s="9"/>
    </row>
    <row r="13" spans="1:8" ht="21" customHeight="1">
      <c r="A13" s="16" t="s">
        <v>25</v>
      </c>
      <c r="B13" s="17"/>
      <c r="C13" s="18"/>
      <c r="D13" s="10">
        <f>SUM(D12:D12)</f>
        <v>2202.56</v>
      </c>
      <c r="E13" s="8">
        <f>SUM(E12:E12)</f>
        <v>5.6165000000000003</v>
      </c>
      <c r="F13" s="8">
        <f>SUM(F12:F12)</f>
        <v>4.4051</v>
      </c>
      <c r="G13" s="8">
        <f>SUM(G12:G12)</f>
        <v>1.2114</v>
      </c>
      <c r="H13" s="9"/>
    </row>
    <row r="14" spans="1:8" ht="33.75" customHeight="1">
      <c r="A14" s="4">
        <v>8</v>
      </c>
      <c r="B14" s="5" t="s">
        <v>26</v>
      </c>
      <c r="C14" s="6" t="s">
        <v>27</v>
      </c>
      <c r="D14" s="10">
        <v>500.02</v>
      </c>
      <c r="E14" s="8">
        <v>1.2750999999999999</v>
      </c>
      <c r="F14" s="8">
        <v>1.0001</v>
      </c>
      <c r="G14" s="8">
        <v>0.27500000000000002</v>
      </c>
      <c r="H14" s="9"/>
    </row>
    <row r="15" spans="1:8" ht="33.75" customHeight="1">
      <c r="A15" s="4">
        <v>9</v>
      </c>
      <c r="B15" s="5" t="s">
        <v>28</v>
      </c>
      <c r="C15" s="11" t="s">
        <v>29</v>
      </c>
      <c r="D15" s="10">
        <v>957.44</v>
      </c>
      <c r="E15" s="8">
        <v>2.4415</v>
      </c>
      <c r="F15" s="8">
        <v>1.9149</v>
      </c>
      <c r="G15" s="8">
        <v>0.52659999999999996</v>
      </c>
      <c r="H15" s="9"/>
    </row>
    <row r="16" spans="1:8" ht="33.75" customHeight="1">
      <c r="A16" s="4">
        <v>10</v>
      </c>
      <c r="B16" s="5" t="s">
        <v>30</v>
      </c>
      <c r="C16" s="11" t="s">
        <v>31</v>
      </c>
      <c r="D16" s="10">
        <v>1629.09</v>
      </c>
      <c r="E16" s="8">
        <v>4.1542000000000003</v>
      </c>
      <c r="F16" s="8">
        <v>3.2582</v>
      </c>
      <c r="G16" s="8">
        <v>0.89600000000000002</v>
      </c>
      <c r="H16" s="9"/>
    </row>
    <row r="17" spans="1:8" ht="24" customHeight="1">
      <c r="A17" s="16" t="s">
        <v>32</v>
      </c>
      <c r="B17" s="17"/>
      <c r="C17" s="18"/>
      <c r="D17" s="10">
        <f>SUM(D14:D16)</f>
        <v>3086.55</v>
      </c>
      <c r="E17" s="8">
        <f>SUM(E14:E16)</f>
        <v>7.8708</v>
      </c>
      <c r="F17" s="8">
        <f>SUM(F14:F16)</f>
        <v>6.1731999999999996</v>
      </c>
      <c r="G17" s="8">
        <f>SUM(G14:G16)</f>
        <v>1.6976</v>
      </c>
      <c r="H17" s="9"/>
    </row>
    <row r="18" spans="1:8" ht="48.75" customHeight="1">
      <c r="A18" s="4">
        <v>11</v>
      </c>
      <c r="B18" s="5" t="s">
        <v>33</v>
      </c>
      <c r="C18" s="9" t="s">
        <v>34</v>
      </c>
      <c r="D18" s="10">
        <v>1018.14</v>
      </c>
      <c r="E18" s="8">
        <v>2.5962999999999998</v>
      </c>
      <c r="F18" s="8">
        <v>2.0363000000000002</v>
      </c>
      <c r="G18" s="8">
        <f>E18-F18</f>
        <v>0.56000000000000005</v>
      </c>
      <c r="H18" s="9"/>
    </row>
    <row r="19" spans="1:8" ht="27" customHeight="1">
      <c r="A19" s="16" t="s">
        <v>35</v>
      </c>
      <c r="B19" s="17"/>
      <c r="C19" s="18"/>
      <c r="D19" s="10">
        <f>SUM(D18:D18)</f>
        <v>1018.14</v>
      </c>
      <c r="E19" s="8">
        <f>SUM(E18:E18)</f>
        <v>2.5962999999999998</v>
      </c>
      <c r="F19" s="8">
        <f>SUM(F18:F18)</f>
        <v>2.0363000000000002</v>
      </c>
      <c r="G19" s="8">
        <f>SUM(G18:G18)</f>
        <v>0.56000000000000005</v>
      </c>
      <c r="H19" s="9"/>
    </row>
    <row r="20" spans="1:8" ht="53.25" customHeight="1">
      <c r="A20" s="4">
        <v>12</v>
      </c>
      <c r="B20" s="5" t="s">
        <v>36</v>
      </c>
      <c r="C20" s="9" t="s">
        <v>37</v>
      </c>
      <c r="D20" s="10">
        <v>708.15</v>
      </c>
      <c r="E20" s="8">
        <v>1.8058000000000001</v>
      </c>
      <c r="F20" s="8">
        <f>1.4163</f>
        <v>1.4162999999999999</v>
      </c>
      <c r="G20" s="8">
        <f>E20-F20</f>
        <v>0.38950000000000001</v>
      </c>
      <c r="H20" s="9"/>
    </row>
    <row r="21" spans="1:8" ht="30" customHeight="1">
      <c r="A21" s="16" t="s">
        <v>38</v>
      </c>
      <c r="B21" s="17"/>
      <c r="C21" s="18"/>
      <c r="D21" s="12">
        <v>708.15</v>
      </c>
      <c r="E21" s="8">
        <f>SUM(E20)</f>
        <v>1.8058000000000001</v>
      </c>
      <c r="F21" s="8">
        <f>SUM(F20)</f>
        <v>1.4162999999999999</v>
      </c>
      <c r="G21" s="8">
        <f>SUM(G20)</f>
        <v>0.38950000000000001</v>
      </c>
      <c r="H21" s="9"/>
    </row>
    <row r="22" spans="1:8" ht="30" customHeight="1">
      <c r="A22" s="16" t="s">
        <v>39</v>
      </c>
      <c r="B22" s="17"/>
      <c r="C22" s="18"/>
      <c r="D22" s="13">
        <f>(D21+D19+D17+D13+D11)</f>
        <v>16274.83</v>
      </c>
      <c r="E22" s="8">
        <f>E11+E13+E17+E19+E21</f>
        <v>41.500999999999998</v>
      </c>
      <c r="F22" s="8">
        <f>F11+F13+F17+F19+F21</f>
        <v>32.549799999999998</v>
      </c>
      <c r="G22" s="8">
        <f>G11+G13+G17+G19+G21</f>
        <v>8.9512</v>
      </c>
      <c r="H22" s="9"/>
    </row>
  </sheetData>
  <mergeCells count="16">
    <mergeCell ref="A19:C19"/>
    <mergeCell ref="A21:C21"/>
    <mergeCell ref="A22:C22"/>
    <mergeCell ref="A3:A4"/>
    <mergeCell ref="B3:B4"/>
    <mergeCell ref="C3:C4"/>
    <mergeCell ref="A1:B1"/>
    <mergeCell ref="A2:H2"/>
    <mergeCell ref="A11:C11"/>
    <mergeCell ref="A13:C13"/>
    <mergeCell ref="A17:C17"/>
    <mergeCell ref="D3:D4"/>
    <mergeCell ref="E3:E4"/>
    <mergeCell ref="F3:F4"/>
    <mergeCell ref="G3:G4"/>
    <mergeCell ref="H3:H4"/>
  </mergeCells>
  <phoneticPr fontId="9" type="noConversion"/>
  <pageMargins left="0.51181102362204722" right="0.55118110236220474" top="0.98425196850393704" bottom="0.98425196850393704" header="0.51181102362204722" footer="0.51181102362204722"/>
  <pageSetup paperSize="9" scale="80" orientation="portrait" r:id="rId1"/>
  <ignoredErrors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2025-12-02T01:28:37Z</cp:lastPrinted>
  <dcterms:created xsi:type="dcterms:W3CDTF">2024-12-16T01:47:00Z</dcterms:created>
  <dcterms:modified xsi:type="dcterms:W3CDTF">2025-12-02T01:28:40Z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D5ACA0FA7E2049F2B1B2107931C5DEE1_13</vt:lpwstr>
  </property>
  <property fmtid="{D5CDD505-2E9C-101B-9397-08002B2CF9AE}" pid="3" name="KSOProductBuildVer">
    <vt:lpwstr>2052-11.1.0.10314</vt:lpwstr>
  </property>
</Properties>
</file>