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同安区" sheetId="5" r:id="rId1"/>
  </sheets>
  <definedNames>
    <definedName name="_xlnm._FilterDatabase" localSheetId="0" hidden="1">同安区!$A$1:$AD$189</definedName>
    <definedName name="_xlnm.Print_Area" localSheetId="0">同安区!$A$1:$AD$197</definedName>
    <definedName name="_xlnm.Print_Titles" localSheetId="0">同安区!$1:$4</definedName>
  </definedNames>
  <calcPr calcId="144525"/>
</workbook>
</file>

<file path=xl/calcChain.xml><?xml version="1.0" encoding="utf-8"?>
<calcChain xmlns="http://schemas.openxmlformats.org/spreadsheetml/2006/main">
  <c r="Y169" i="5"/>
  <c r="X169"/>
  <c r="W169"/>
  <c r="V169"/>
  <c r="U169"/>
  <c r="T169"/>
  <c r="S169"/>
  <c r="R169"/>
  <c r="Q169"/>
  <c r="P169"/>
  <c r="O169"/>
  <c r="N169"/>
  <c r="M169"/>
  <c r="Y168"/>
  <c r="X168"/>
  <c r="W168"/>
  <c r="V168"/>
  <c r="U168"/>
  <c r="T168"/>
  <c r="S168"/>
  <c r="R168"/>
  <c r="Q168"/>
  <c r="P168"/>
  <c r="O168"/>
  <c r="N168"/>
  <c r="M168"/>
  <c r="Y167"/>
  <c r="X167"/>
  <c r="W167"/>
  <c r="V167"/>
  <c r="U167"/>
  <c r="T167"/>
  <c r="S167"/>
  <c r="R167"/>
  <c r="Q167"/>
  <c r="P167"/>
  <c r="O167"/>
  <c r="N167"/>
  <c r="M167"/>
  <c r="Y157"/>
  <c r="X157"/>
  <c r="W157"/>
  <c r="V157"/>
  <c r="U157"/>
  <c r="T157"/>
  <c r="S157"/>
  <c r="R157"/>
  <c r="Q157"/>
  <c r="P157"/>
  <c r="O157"/>
  <c r="N157"/>
  <c r="M157"/>
  <c r="Y156"/>
  <c r="X156"/>
  <c r="W156"/>
  <c r="V156"/>
  <c r="U156"/>
  <c r="T156"/>
  <c r="S156"/>
  <c r="R156"/>
  <c r="Q156"/>
  <c r="P156"/>
  <c r="O156"/>
  <c r="N156"/>
  <c r="M156"/>
  <c r="Y155"/>
  <c r="X155"/>
  <c r="W155"/>
  <c r="V155"/>
  <c r="U155"/>
  <c r="T155"/>
  <c r="S155"/>
  <c r="R155"/>
  <c r="Q155"/>
  <c r="P155"/>
  <c r="O155"/>
  <c r="N155"/>
  <c r="M155"/>
  <c r="H150"/>
  <c r="E150"/>
  <c r="Y133"/>
  <c r="X133"/>
  <c r="W133"/>
  <c r="V133"/>
  <c r="U133"/>
  <c r="T133"/>
  <c r="S133"/>
  <c r="R133"/>
  <c r="Q133"/>
  <c r="P133"/>
  <c r="O133"/>
  <c r="N133"/>
  <c r="M133"/>
  <c r="Y132"/>
  <c r="X132"/>
  <c r="W132"/>
  <c r="V132"/>
  <c r="U132"/>
  <c r="T132"/>
  <c r="S132"/>
  <c r="R132"/>
  <c r="Q132"/>
  <c r="P132"/>
  <c r="O132"/>
  <c r="N132"/>
  <c r="M132"/>
  <c r="Y131"/>
  <c r="X131"/>
  <c r="W131"/>
  <c r="V131"/>
  <c r="U131"/>
  <c r="T131"/>
  <c r="S131"/>
  <c r="R131"/>
  <c r="Q131"/>
  <c r="P131"/>
  <c r="O131"/>
  <c r="N131"/>
  <c r="M131"/>
  <c r="Y118"/>
  <c r="X118"/>
  <c r="W118"/>
  <c r="V118"/>
  <c r="U118"/>
  <c r="T118"/>
  <c r="S118"/>
  <c r="R118"/>
  <c r="Q118"/>
  <c r="P118"/>
  <c r="O118"/>
  <c r="N118"/>
  <c r="M118"/>
  <c r="Y117"/>
  <c r="X117"/>
  <c r="W117"/>
  <c r="V117"/>
  <c r="U117"/>
  <c r="T117"/>
  <c r="S117"/>
  <c r="R117"/>
  <c r="Q117"/>
  <c r="P117"/>
  <c r="O117"/>
  <c r="N117"/>
  <c r="M117"/>
  <c r="Y116"/>
  <c r="X116"/>
  <c r="W116"/>
  <c r="V116"/>
  <c r="U116"/>
  <c r="T116"/>
  <c r="S116"/>
  <c r="R116"/>
  <c r="Q116"/>
  <c r="P116"/>
  <c r="O116"/>
  <c r="N116"/>
  <c r="M116"/>
  <c r="Y110"/>
  <c r="X110"/>
  <c r="W110"/>
  <c r="V110"/>
  <c r="U110"/>
  <c r="T110"/>
  <c r="S110"/>
  <c r="R110"/>
  <c r="Q110"/>
  <c r="P110"/>
  <c r="O110"/>
  <c r="N110"/>
  <c r="M110"/>
  <c r="Y109"/>
  <c r="X109"/>
  <c r="W109"/>
  <c r="V109"/>
  <c r="U109"/>
  <c r="T109"/>
  <c r="S109"/>
  <c r="R109"/>
  <c r="Q109"/>
  <c r="P109"/>
  <c r="O109"/>
  <c r="N109"/>
  <c r="M109"/>
  <c r="Y108"/>
  <c r="X108"/>
  <c r="W108"/>
  <c r="V108"/>
  <c r="U108"/>
  <c r="T108"/>
  <c r="S108"/>
  <c r="R108"/>
  <c r="Q108"/>
  <c r="P108"/>
  <c r="O108"/>
  <c r="N108"/>
  <c r="M108"/>
  <c r="Y82"/>
  <c r="X82"/>
  <c r="W82"/>
  <c r="V82"/>
  <c r="U82"/>
  <c r="T82"/>
  <c r="S82"/>
  <c r="R82"/>
  <c r="Q82"/>
  <c r="P82"/>
  <c r="O82"/>
  <c r="N82"/>
  <c r="M82"/>
  <c r="Y81"/>
  <c r="X81"/>
  <c r="W81"/>
  <c r="V81"/>
  <c r="U81"/>
  <c r="T81"/>
  <c r="S81"/>
  <c r="R81"/>
  <c r="Q81"/>
  <c r="P81"/>
  <c r="O81"/>
  <c r="N81"/>
  <c r="M81"/>
  <c r="Y80"/>
  <c r="X80"/>
  <c r="W80"/>
  <c r="V80"/>
  <c r="U80"/>
  <c r="T80"/>
  <c r="S80"/>
  <c r="R80"/>
  <c r="Q80"/>
  <c r="P80"/>
  <c r="O80"/>
  <c r="N80"/>
  <c r="M80"/>
  <c r="Y42"/>
  <c r="X42"/>
  <c r="W42"/>
  <c r="V42"/>
  <c r="U42"/>
  <c r="T42"/>
  <c r="S42"/>
  <c r="R42"/>
  <c r="Q42"/>
  <c r="P42"/>
  <c r="O42"/>
  <c r="N42"/>
  <c r="M42"/>
  <c r="Y41"/>
  <c r="X41"/>
  <c r="W41"/>
  <c r="V41"/>
  <c r="U41"/>
  <c r="T41"/>
  <c r="S41"/>
  <c r="R41"/>
  <c r="Q41"/>
  <c r="P41"/>
  <c r="O41"/>
  <c r="N41"/>
  <c r="M41"/>
  <c r="Y40"/>
  <c r="X40"/>
  <c r="W40"/>
  <c r="V40"/>
  <c r="U40"/>
  <c r="T40"/>
  <c r="S40"/>
  <c r="R40"/>
  <c r="Q40"/>
  <c r="P40"/>
  <c r="O40"/>
  <c r="N40"/>
  <c r="M40"/>
  <c r="Y22"/>
  <c r="X22"/>
  <c r="W22"/>
  <c r="V22"/>
  <c r="U22"/>
  <c r="T22"/>
  <c r="S22"/>
  <c r="R22"/>
  <c r="Q22"/>
  <c r="P22"/>
  <c r="O22"/>
  <c r="N22"/>
  <c r="M22"/>
  <c r="Y21"/>
  <c r="X21"/>
  <c r="W21"/>
  <c r="V21"/>
  <c r="U21"/>
  <c r="T21"/>
  <c r="S21"/>
  <c r="R21"/>
  <c r="Q21"/>
  <c r="P21"/>
  <c r="O21"/>
  <c r="N21"/>
  <c r="M21"/>
  <c r="Y20"/>
  <c r="X20"/>
  <c r="W20"/>
  <c r="V20"/>
  <c r="U20"/>
  <c r="T20"/>
  <c r="S20"/>
  <c r="R20"/>
  <c r="Q20"/>
  <c r="P20"/>
  <c r="O20"/>
  <c r="N20"/>
  <c r="M20"/>
  <c r="Y10"/>
  <c r="X10"/>
  <c r="W10"/>
  <c r="V10"/>
  <c r="U10"/>
  <c r="T10"/>
  <c r="S10"/>
  <c r="R10"/>
  <c r="Q10"/>
  <c r="P10"/>
  <c r="O10"/>
  <c r="N10"/>
  <c r="M10"/>
  <c r="Y9"/>
  <c r="X9"/>
  <c r="W9"/>
  <c r="V9"/>
  <c r="U9"/>
  <c r="T9"/>
  <c r="S9"/>
  <c r="R9"/>
  <c r="Q9"/>
  <c r="P9"/>
  <c r="O9"/>
  <c r="N9"/>
  <c r="M9"/>
  <c r="Y8"/>
  <c r="X8"/>
  <c r="W8"/>
  <c r="V8"/>
  <c r="U8"/>
  <c r="T8"/>
  <c r="S8"/>
  <c r="R8"/>
  <c r="Q8"/>
  <c r="P8"/>
  <c r="O8"/>
  <c r="N8"/>
  <c r="M8"/>
  <c r="Y7"/>
  <c r="X7"/>
  <c r="W7"/>
  <c r="V7"/>
  <c r="U7"/>
  <c r="T7"/>
  <c r="S7"/>
  <c r="R7"/>
  <c r="Q7"/>
  <c r="P7"/>
  <c r="O7"/>
  <c r="N7"/>
  <c r="M7"/>
  <c r="Y6"/>
  <c r="X6"/>
  <c r="W6"/>
  <c r="V6"/>
  <c r="U6"/>
  <c r="T6"/>
  <c r="S6"/>
  <c r="R6"/>
  <c r="Q6"/>
  <c r="P6"/>
  <c r="O6"/>
  <c r="N6"/>
  <c r="M6"/>
  <c r="Y5"/>
  <c r="X5"/>
  <c r="W5"/>
  <c r="V5"/>
  <c r="U5"/>
  <c r="T5"/>
  <c r="S5"/>
  <c r="R5"/>
  <c r="Q5"/>
  <c r="P5"/>
  <c r="O5"/>
  <c r="N5"/>
  <c r="M5"/>
</calcChain>
</file>

<file path=xl/sharedStrings.xml><?xml version="1.0" encoding="utf-8"?>
<sst xmlns="http://schemas.openxmlformats.org/spreadsheetml/2006/main" count="502" uniqueCount="150">
  <si>
    <t xml:space="preserve">        2018年同安区市重点项目土地房屋征收分月计划一览表(区级版）</t>
  </si>
  <si>
    <t>序号</t>
  </si>
  <si>
    <t>项目名称</t>
  </si>
  <si>
    <t>责任单位</t>
  </si>
  <si>
    <t>建设（代建）单位</t>
  </si>
  <si>
    <t>项目需征收量</t>
  </si>
  <si>
    <t>截止2017年底剩余征收量</t>
  </si>
  <si>
    <t>2018年征收计划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</si>
  <si>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</si>
  <si>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</si>
  <si>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</si>
  <si>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</si>
  <si>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</si>
  <si>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</si>
  <si>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</si>
  <si>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</si>
  <si>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</si>
  <si>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</si>
  <si>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</si>
  <si>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</si>
  <si>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林转用办结时间</t>
  </si>
  <si>
    <t>征地预告时间</t>
  </si>
  <si>
    <t>农转用办结时间</t>
  </si>
  <si>
    <t>房屋征收公告时间</t>
  </si>
  <si>
    <t>备注</t>
  </si>
  <si>
    <t>土地（亩）</t>
  </si>
  <si>
    <t>房屋
（平方米）</t>
  </si>
  <si>
    <t>土地</t>
  </si>
  <si>
    <t>海域</t>
  </si>
  <si>
    <t>合计（22个）</t>
  </si>
  <si>
    <t xml:space="preserve">土地
</t>
  </si>
  <si>
    <t>海域（亩）</t>
  </si>
  <si>
    <t>房屋（平方米）</t>
  </si>
  <si>
    <t>大同片区指挥部</t>
  </si>
  <si>
    <t>大同街道</t>
  </si>
  <si>
    <t>轨道交通6号线</t>
  </si>
  <si>
    <t>区铁指办</t>
  </si>
  <si>
    <t>轨道集团</t>
  </si>
  <si>
    <t>91825</t>
  </si>
  <si>
    <t>部位或区段</t>
  </si>
  <si>
    <t>天马山公园站（不含）~宋宅停车场、磁窑车辆段</t>
  </si>
  <si>
    <t>同安东路（同新路-民安大道段）</t>
  </si>
  <si>
    <t>区交通局</t>
  </si>
  <si>
    <t>厦门市市政建设开发有限公司</t>
  </si>
  <si>
    <t>1287（包含退线绿化范围及原已征道路、铁路部分）</t>
  </si>
  <si>
    <t>100578（总面积按包含退线绿化范围上报，根据镇街提供的最新数据，第二标尚未施工招标，涉及洪塘镇龙西社区段拆迁量按设计原摸底量暂估，最终以实际拆迁面积为准，2017年上报72413平方米进行相应调整）</t>
  </si>
  <si>
    <t>东宅村</t>
  </si>
  <si>
    <t>下峰村、东宅村、新学村、石浔村房屋征收公告2017年7月，计划在2018年7月完成同安东路第一标段5.4公里征地拆迁工作。</t>
  </si>
  <si>
    <t>土地
（亩）</t>
  </si>
  <si>
    <t>征地预告2013年3月</t>
  </si>
  <si>
    <t>祥平片区指挥部</t>
  </si>
  <si>
    <t>祥平街道</t>
  </si>
  <si>
    <t>新建福州至厦门铁路（同安段）</t>
  </si>
  <si>
    <t>东南沿海铁路福建有限责任公司</t>
  </si>
  <si>
    <t>西溪特大桥</t>
  </si>
  <si>
    <t>预计2018年上半年完成</t>
  </si>
  <si>
    <t>预计2018年上半年发布征地预告，下半年发布房屋征收公告</t>
  </si>
  <si>
    <t>祥平保障房地铁社区二期工程</t>
  </si>
  <si>
    <t>区建设局</t>
  </si>
  <si>
    <t>联发集团</t>
  </si>
  <si>
    <t>同莲路（城南大街-莲花镇段）改造工程第二标段</t>
  </si>
  <si>
    <t>祥平街道凤岗</t>
  </si>
  <si>
    <t>洪塘片区指挥部</t>
  </si>
  <si>
    <t>洪塘镇</t>
  </si>
  <si>
    <t>汀溪水库群至翔安原水输水工程</t>
  </si>
  <si>
    <t>市水利局</t>
  </si>
  <si>
    <t>厦门水务集团有限公司</t>
  </si>
  <si>
    <t>洪塘</t>
  </si>
  <si>
    <t>洪新路（旧324-马新路）道路工程</t>
  </si>
  <si>
    <t>厦门市同安翔安高新技术产业基地开发建设指挥部</t>
  </si>
  <si>
    <t>厦门市土地开发总公司
厦门火炬集团有限公司</t>
  </si>
  <si>
    <t>旧324-马新路</t>
  </si>
  <si>
    <r>
      <rPr>
        <sz val="12"/>
        <color theme="1"/>
        <rFont val="宋体"/>
        <charset val="134"/>
      </rPr>
      <t>1</t>
    </r>
    <r>
      <rPr>
        <sz val="12"/>
        <color theme="1"/>
        <rFont val="宋体"/>
        <charset val="134"/>
      </rPr>
      <t>0月</t>
    </r>
  </si>
  <si>
    <t xml:space="preserve">
原洪新路（蓝田路-马新路段）道路工程
2017年计划结转项目</t>
  </si>
  <si>
    <t>同翔基地五显起步区三期</t>
  </si>
  <si>
    <t>同翔高新基地建设指挥部</t>
  </si>
  <si>
    <t>火炬集团</t>
  </si>
  <si>
    <t>林转用已完成</t>
  </si>
  <si>
    <t>2017年计划结转项目</t>
  </si>
  <si>
    <t>同翔基地五显起步区四期</t>
  </si>
  <si>
    <t>郭山</t>
  </si>
  <si>
    <t>白石山山地公园</t>
  </si>
  <si>
    <t>预收储项目</t>
  </si>
  <si>
    <t>石浔村</t>
  </si>
  <si>
    <t>新学村、石浔村</t>
  </si>
  <si>
    <t>新学村、龙西村</t>
  </si>
  <si>
    <t>龙西村</t>
  </si>
  <si>
    <t>同翔大道（沈海高速-洪新路）</t>
  </si>
  <si>
    <t>路桥集团</t>
  </si>
  <si>
    <t>同翔大道（洪新路-同新路段）</t>
  </si>
  <si>
    <t>五显片区指挥部</t>
  </si>
  <si>
    <t>五显镇</t>
  </si>
  <si>
    <t>同新路（五显-同翔大道）改造工程</t>
  </si>
  <si>
    <t>梅山路口-同翔大道</t>
  </si>
  <si>
    <t>2018年5月</t>
  </si>
  <si>
    <t>2018年9月</t>
  </si>
  <si>
    <t>2018年6月</t>
  </si>
  <si>
    <t>原同新路（五显-新霞路段）改造工程
该道路规划用地面积约375亩，经估算扣除现状水泥路面约100亩，实际应予以征收的用地面积约275亩
2017年计划结转项目</t>
  </si>
  <si>
    <t>2018年10月</t>
  </si>
  <si>
    <t>同翔基地五显起步区二期</t>
  </si>
  <si>
    <t>五显镇11栋房屋</t>
  </si>
  <si>
    <t>农转用已完成</t>
  </si>
  <si>
    <t>同翔基地五显起步区二期土地征收工作已基本完成，房屋共14栋，其中3栋已基本完成，剩余11栋（约4300平方米）征收工作正在推动中
2017年计划结转项目</t>
  </si>
  <si>
    <t>下峰村</t>
  </si>
  <si>
    <t>汀溪片区指挥部</t>
  </si>
  <si>
    <t>汀溪镇</t>
  </si>
  <si>
    <t>厦门抽水蓄能电站</t>
  </si>
  <si>
    <t>抽蓄指挥部</t>
  </si>
  <si>
    <t>厦门抽水蓄能有限公司</t>
  </si>
  <si>
    <t>2016.12.20</t>
  </si>
  <si>
    <t>发布征地预公告时间为2016年9月14日，房屋征收公告未发布</t>
  </si>
  <si>
    <t>莲花白沙仑指挥部</t>
  </si>
  <si>
    <t>莲花镇</t>
  </si>
  <si>
    <t>厦安高速云埔互通落地工程</t>
  </si>
  <si>
    <t>百城公司</t>
  </si>
  <si>
    <t>云洋村</t>
  </si>
  <si>
    <t>水源连通（石兜至西山段）</t>
  </si>
  <si>
    <t>美埔村</t>
  </si>
  <si>
    <t>白沙仑农场</t>
  </si>
  <si>
    <t>新民凤南片区指挥部</t>
  </si>
  <si>
    <t>新民镇</t>
  </si>
  <si>
    <t>轨道4号线</t>
  </si>
  <si>
    <t>风井-明挖暗埋（禾山村刘塘社）</t>
  </si>
  <si>
    <t>西山、蔡宅村</t>
  </si>
  <si>
    <t>北站连接线（天马山路-上湖路段）</t>
  </si>
  <si>
    <t>市交通局</t>
  </si>
  <si>
    <t>市公路局（厦门市市政建设开发总公司）</t>
  </si>
  <si>
    <t>新民镇禾山、后宅村</t>
  </si>
  <si>
    <t>凤南农场</t>
  </si>
  <si>
    <t>凤南农场置换用地北侧地块（军地置换）</t>
  </si>
  <si>
    <t>市土总</t>
  </si>
  <si>
    <t>西柯片区指挥部</t>
  </si>
  <si>
    <t>西柯镇</t>
  </si>
  <si>
    <t>首开段-官浔站区间（双建水泥厂4.5亩；石材厂5.22亩；公交车场5.4亩；丙州岛GB81#墩水泵房及周边3.13亩）</t>
  </si>
  <si>
    <t>美峰生态公园一期工程</t>
  </si>
  <si>
    <t>厦门市环东海域新城暨现代服务业基地指挥部</t>
  </si>
  <si>
    <t>厦门百城建设投资有限公司</t>
  </si>
  <si>
    <t>刘埭村</t>
  </si>
  <si>
    <t>无需</t>
  </si>
  <si>
    <t>美山路（乐海路-潘涂）工程</t>
  </si>
  <si>
    <t>洪塘头</t>
  </si>
  <si>
    <t xml:space="preserve">土地（亩）
</t>
  </si>
  <si>
    <t>12750</t>
  </si>
  <si>
    <t>紫光科技园</t>
  </si>
  <si>
    <t>火炬高新管委会</t>
  </si>
  <si>
    <t>厦门紫光科技园发展有限公司</t>
  </si>
  <si>
    <t>西水东调原水管道工程</t>
  </si>
  <si>
    <t>水利局</t>
  </si>
  <si>
    <t>水务集团</t>
  </si>
  <si>
    <t>丙洲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</si>
</sst>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9" formatCode="0.0_ "/>
    <numFmt numFmtId="180" formatCode="0.00_ "/>
    <numFmt numFmtId="181" formatCode="0.000_);[Red]\(0.000\)"/>
    <numFmt numFmtId="182" formatCode="yyyy&quot;年&quot;m&quot;月&quot;d&quot;日&quot;;@"/>
    <numFmt numFmtId="183" formatCode="yyyy&quot;年&quot;m&quot;月&quot;;@"/>
    <numFmt numFmtId="184" formatCode="0.0_);[Red]\(0.0\)"/>
  </numFmts>
  <fonts count="18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24"/>
      <name val="宋体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1" fontId="12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179" fontId="12" fillId="2" borderId="1" xfId="0" applyNumberFormat="1" applyFont="1" applyFill="1" applyBorder="1" applyAlignment="1">
      <alignment vertical="center" wrapText="1"/>
    </xf>
    <xf numFmtId="179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31" fontId="2" fillId="2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81" fontId="12" fillId="2" borderId="1" xfId="0" applyNumberFormat="1" applyFont="1" applyFill="1" applyBorder="1" applyAlignment="1" applyProtection="1">
      <alignment horizontal="center" vertical="center" wrapText="1"/>
    </xf>
    <xf numFmtId="184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79" fontId="1" fillId="2" borderId="5" xfId="0" applyNumberFormat="1" applyFont="1" applyFill="1" applyBorder="1" applyAlignment="1">
      <alignment horizontal="center" vertical="center" wrapText="1"/>
    </xf>
    <xf numFmtId="179" fontId="1" fillId="2" borderId="6" xfId="0" applyNumberFormat="1" applyFont="1" applyFill="1" applyBorder="1" applyAlignment="1">
      <alignment horizontal="center" vertical="center" wrapText="1"/>
    </xf>
    <xf numFmtId="179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9" fontId="12" fillId="2" borderId="5" xfId="0" applyNumberFormat="1" applyFont="1" applyFill="1" applyBorder="1" applyAlignment="1">
      <alignment horizontal="center" vertical="center" wrapText="1"/>
    </xf>
    <xf numFmtId="179" fontId="12" fillId="2" borderId="7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9" fontId="1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1" fontId="2" fillId="2" borderId="1" xfId="0" applyNumberFormat="1" applyFont="1" applyFill="1" applyBorder="1" applyAlignment="1">
      <alignment horizontal="center" vertical="center" wrapText="1"/>
    </xf>
    <xf numFmtId="182" fontId="2" fillId="2" borderId="2" xfId="0" applyNumberFormat="1" applyFont="1" applyFill="1" applyBorder="1" applyAlignment="1">
      <alignment horizontal="center" vertical="center" wrapText="1"/>
    </xf>
    <xf numFmtId="182" fontId="2" fillId="2" borderId="3" xfId="0" applyNumberFormat="1" applyFont="1" applyFill="1" applyBorder="1" applyAlignment="1">
      <alignment horizontal="center" vertical="center" wrapText="1"/>
    </xf>
    <xf numFmtId="182" fontId="2" fillId="2" borderId="4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5 2" xfId="1"/>
  </cellStyles>
  <dxfs count="0"/>
  <tableStyles count="0" defaultTableStyle="TableStyleMedium9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7"/>
  <sheetViews>
    <sheetView tabSelected="1" view="pageBreakPreview" zoomScale="74" zoomScaleNormal="55" zoomScaleSheetLayoutView="74" workbookViewId="0">
      <selection sqref="A1:AD1"/>
    </sheetView>
  </sheetViews>
  <sheetFormatPr defaultColWidth="9" defaultRowHeight="13.5"/>
  <cols>
    <col min="1" max="1" width="4.25" customWidth="1"/>
    <col min="2" max="2" width="7" customWidth="1"/>
    <col min="3" max="3" width="8.375" style="10" customWidth="1"/>
    <col min="5" max="5" width="11.375" customWidth="1"/>
    <col min="6" max="6" width="7.25" customWidth="1"/>
    <col min="7" max="7" width="13.25" customWidth="1"/>
    <col min="8" max="8" width="11.125" customWidth="1"/>
    <col min="9" max="9" width="7.25" customWidth="1"/>
    <col min="10" max="10" width="11.5" customWidth="1"/>
    <col min="13" max="13" width="13.75" customWidth="1"/>
    <col min="14" max="14" width="11.75" customWidth="1"/>
    <col min="15" max="21" width="12.5" customWidth="1"/>
    <col min="22" max="22" width="12" customWidth="1"/>
    <col min="23" max="25" width="11.25" customWidth="1"/>
    <col min="26" max="26" width="14.75" customWidth="1"/>
    <col min="27" max="28" width="13.625" customWidth="1"/>
    <col min="29" max="29" width="15" customWidth="1"/>
    <col min="30" max="30" width="9.25" customWidth="1"/>
  </cols>
  <sheetData>
    <row r="1" spans="1:31" ht="42" customHeight="1">
      <c r="A1" s="50" t="s">
        <v>0</v>
      </c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1" ht="24.95" customHeight="1">
      <c r="A2" s="52" t="s">
        <v>1</v>
      </c>
      <c r="B2" s="52" t="s">
        <v>2</v>
      </c>
      <c r="C2" s="81" t="s">
        <v>3</v>
      </c>
      <c r="D2" s="52" t="s">
        <v>4</v>
      </c>
      <c r="E2" s="52" t="s">
        <v>5</v>
      </c>
      <c r="F2" s="52"/>
      <c r="G2" s="52"/>
      <c r="H2" s="52" t="s">
        <v>6</v>
      </c>
      <c r="I2" s="52"/>
      <c r="J2" s="52"/>
      <c r="K2" s="52" t="s">
        <v>7</v>
      </c>
      <c r="L2" s="52"/>
      <c r="M2" s="52"/>
      <c r="N2" s="52" t="s">
        <v>8</v>
      </c>
      <c r="O2" s="52" t="s">
        <v>9</v>
      </c>
      <c r="P2" s="52" t="s">
        <v>10</v>
      </c>
      <c r="Q2" s="52" t="s">
        <v>11</v>
      </c>
      <c r="R2" s="52" t="s">
        <v>12</v>
      </c>
      <c r="S2" s="52" t="s">
        <v>13</v>
      </c>
      <c r="T2" s="52" t="s">
        <v>14</v>
      </c>
      <c r="U2" s="52" t="s">
        <v>15</v>
      </c>
      <c r="V2" s="52" t="s">
        <v>16</v>
      </c>
      <c r="W2" s="52" t="s">
        <v>17</v>
      </c>
      <c r="X2" s="52" t="s">
        <v>18</v>
      </c>
      <c r="Y2" s="52" t="s">
        <v>19</v>
      </c>
      <c r="Z2" s="52" t="s">
        <v>20</v>
      </c>
      <c r="AA2" s="52" t="s">
        <v>21</v>
      </c>
      <c r="AB2" s="52" t="s">
        <v>22</v>
      </c>
      <c r="AC2" s="94" t="s">
        <v>23</v>
      </c>
      <c r="AD2" s="94" t="s">
        <v>24</v>
      </c>
    </row>
    <row r="3" spans="1:31" ht="24.95" customHeight="1">
      <c r="A3" s="52"/>
      <c r="B3" s="52"/>
      <c r="C3" s="81"/>
      <c r="D3" s="52"/>
      <c r="E3" s="52" t="s">
        <v>25</v>
      </c>
      <c r="F3" s="52"/>
      <c r="G3" s="52" t="s">
        <v>26</v>
      </c>
      <c r="H3" s="52" t="s">
        <v>25</v>
      </c>
      <c r="I3" s="52"/>
      <c r="J3" s="52" t="s">
        <v>26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94"/>
      <c r="AD3" s="94"/>
    </row>
    <row r="4" spans="1:31" ht="36" customHeight="1">
      <c r="A4" s="52"/>
      <c r="B4" s="52"/>
      <c r="C4" s="81"/>
      <c r="D4" s="52"/>
      <c r="E4" s="11" t="s">
        <v>27</v>
      </c>
      <c r="F4" s="11" t="s">
        <v>28</v>
      </c>
      <c r="G4" s="52"/>
      <c r="H4" s="11" t="s">
        <v>27</v>
      </c>
      <c r="I4" s="11" t="s">
        <v>28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94"/>
      <c r="AD4" s="94"/>
    </row>
    <row r="5" spans="1:31" s="1" customFormat="1" ht="33" customHeight="1">
      <c r="A5" s="52" t="s">
        <v>29</v>
      </c>
      <c r="B5" s="52"/>
      <c r="C5" s="97"/>
      <c r="D5" s="52"/>
      <c r="E5" s="82"/>
      <c r="F5" s="82"/>
      <c r="G5" s="82"/>
      <c r="H5" s="82"/>
      <c r="I5" s="82"/>
      <c r="J5" s="82"/>
      <c r="K5" s="53" t="s">
        <v>30</v>
      </c>
      <c r="L5" s="13" t="s">
        <v>25</v>
      </c>
      <c r="M5" s="20">
        <f>M8+M20+M40+M80+M108+M116+M127+M131+M155+M167</f>
        <v>9816.2549999999992</v>
      </c>
      <c r="N5" s="20">
        <f t="shared" ref="N5:Y5" si="0">N8+N20+N40+N80+N108+N116+N127+N131+N155+N167</f>
        <v>424.03500000000003</v>
      </c>
      <c r="O5" s="20">
        <f t="shared" si="0"/>
        <v>637.20000000000005</v>
      </c>
      <c r="P5" s="20">
        <f t="shared" si="0"/>
        <v>729</v>
      </c>
      <c r="Q5" s="20">
        <f t="shared" si="0"/>
        <v>939.2</v>
      </c>
      <c r="R5" s="20">
        <f t="shared" si="0"/>
        <v>1051</v>
      </c>
      <c r="S5" s="20">
        <f t="shared" si="0"/>
        <v>1178</v>
      </c>
      <c r="T5" s="20">
        <f t="shared" si="0"/>
        <v>975.7</v>
      </c>
      <c r="U5" s="20">
        <f t="shared" si="0"/>
        <v>565</v>
      </c>
      <c r="V5" s="20">
        <f t="shared" si="0"/>
        <v>540</v>
      </c>
      <c r="W5" s="20">
        <f t="shared" si="0"/>
        <v>1135.42</v>
      </c>
      <c r="X5" s="20">
        <f t="shared" si="0"/>
        <v>1055</v>
      </c>
      <c r="Y5" s="20">
        <f t="shared" si="0"/>
        <v>586.72</v>
      </c>
      <c r="Z5" s="52"/>
      <c r="AA5" s="11"/>
      <c r="AB5" s="52"/>
      <c r="AC5" s="94"/>
      <c r="AD5" s="94"/>
    </row>
    <row r="6" spans="1:31" s="1" customFormat="1" ht="33" customHeight="1">
      <c r="A6" s="52"/>
      <c r="B6" s="52"/>
      <c r="C6" s="97"/>
      <c r="D6" s="52"/>
      <c r="E6" s="82"/>
      <c r="F6" s="82"/>
      <c r="G6" s="82"/>
      <c r="H6" s="82"/>
      <c r="I6" s="82"/>
      <c r="J6" s="82"/>
      <c r="K6" s="53"/>
      <c r="L6" s="13" t="s">
        <v>31</v>
      </c>
      <c r="M6" s="20">
        <f>M9+M21+M41+M81+M109+M117+M128+M132+M156+M168</f>
        <v>78.95</v>
      </c>
      <c r="N6" s="20">
        <f t="shared" ref="N6:Y6" si="1">N9+N21+N41+N81+N109+N117+N128+N132+N156+N168</f>
        <v>0</v>
      </c>
      <c r="O6" s="20">
        <f t="shared" si="1"/>
        <v>52.55</v>
      </c>
      <c r="P6" s="20">
        <f t="shared" si="1"/>
        <v>0</v>
      </c>
      <c r="Q6" s="20">
        <f t="shared" si="1"/>
        <v>0</v>
      </c>
      <c r="R6" s="20">
        <f t="shared" si="1"/>
        <v>26.4</v>
      </c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W6" s="20">
        <f t="shared" si="1"/>
        <v>0</v>
      </c>
      <c r="X6" s="20">
        <f t="shared" si="1"/>
        <v>0</v>
      </c>
      <c r="Y6" s="20">
        <f t="shared" si="1"/>
        <v>0</v>
      </c>
      <c r="Z6" s="52"/>
      <c r="AA6" s="11"/>
      <c r="AB6" s="52"/>
      <c r="AC6" s="94"/>
      <c r="AD6" s="94"/>
      <c r="AE6" s="36"/>
    </row>
    <row r="7" spans="1:31" s="1" customFormat="1" ht="33" customHeight="1">
      <c r="A7" s="52"/>
      <c r="B7" s="52"/>
      <c r="C7" s="97"/>
      <c r="D7" s="52"/>
      <c r="E7" s="82"/>
      <c r="F7" s="82"/>
      <c r="G7" s="82"/>
      <c r="H7" s="82"/>
      <c r="I7" s="82"/>
      <c r="J7" s="82"/>
      <c r="K7" s="53" t="s">
        <v>32</v>
      </c>
      <c r="L7" s="53"/>
      <c r="M7" s="20">
        <f>M10+M22+M42+M82+M110+M118+M129+M133+M157+M169</f>
        <v>247013.4</v>
      </c>
      <c r="N7" s="20">
        <f t="shared" ref="N7:Y7" si="2">N10+N22+N42+N82+N110+N118+N129+N133+N157+N169</f>
        <v>5500</v>
      </c>
      <c r="O7" s="20">
        <f t="shared" si="2"/>
        <v>11980</v>
      </c>
      <c r="P7" s="20">
        <f t="shared" si="2"/>
        <v>12500</v>
      </c>
      <c r="Q7" s="20">
        <f t="shared" si="2"/>
        <v>33224</v>
      </c>
      <c r="R7" s="20">
        <f t="shared" si="2"/>
        <v>30153</v>
      </c>
      <c r="S7" s="20">
        <f t="shared" si="2"/>
        <v>35776.1</v>
      </c>
      <c r="T7" s="20">
        <f t="shared" si="2"/>
        <v>13867</v>
      </c>
      <c r="U7" s="20">
        <f t="shared" si="2"/>
        <v>7856</v>
      </c>
      <c r="V7" s="20">
        <f t="shared" si="2"/>
        <v>6500</v>
      </c>
      <c r="W7" s="20">
        <f t="shared" si="2"/>
        <v>23537.3</v>
      </c>
      <c r="X7" s="20">
        <f t="shared" si="2"/>
        <v>28150</v>
      </c>
      <c r="Y7" s="20">
        <f t="shared" si="2"/>
        <v>37970</v>
      </c>
      <c r="Z7" s="52"/>
      <c r="AA7" s="11"/>
      <c r="AB7" s="52"/>
      <c r="AC7" s="94"/>
      <c r="AD7" s="94"/>
      <c r="AE7" s="36"/>
    </row>
    <row r="8" spans="1:31" s="2" customFormat="1" ht="36" customHeight="1">
      <c r="A8" s="54" t="s">
        <v>33</v>
      </c>
      <c r="B8" s="54"/>
      <c r="C8" s="54"/>
      <c r="D8" s="54"/>
      <c r="E8" s="54"/>
      <c r="F8" s="55"/>
      <c r="G8" s="55"/>
      <c r="H8" s="55"/>
      <c r="I8" s="55"/>
      <c r="J8" s="86"/>
      <c r="K8" s="55" t="s">
        <v>27</v>
      </c>
      <c r="L8" s="13" t="s">
        <v>25</v>
      </c>
      <c r="M8" s="21">
        <f>M12+M16</f>
        <v>53.51</v>
      </c>
      <c r="N8" s="21">
        <f t="shared" ref="N8:Y8" si="3">N12+N16</f>
        <v>0</v>
      </c>
      <c r="O8" s="21">
        <f t="shared" si="3"/>
        <v>0</v>
      </c>
      <c r="P8" s="21">
        <f t="shared" si="3"/>
        <v>0</v>
      </c>
      <c r="Q8" s="21">
        <f t="shared" si="3"/>
        <v>0</v>
      </c>
      <c r="R8" s="21">
        <f t="shared" si="3"/>
        <v>10</v>
      </c>
      <c r="S8" s="21">
        <f t="shared" si="3"/>
        <v>4</v>
      </c>
      <c r="T8" s="21">
        <f t="shared" si="3"/>
        <v>0</v>
      </c>
      <c r="U8" s="21">
        <f t="shared" si="3"/>
        <v>0</v>
      </c>
      <c r="V8" s="21">
        <f t="shared" si="3"/>
        <v>0</v>
      </c>
      <c r="W8" s="21">
        <f t="shared" si="3"/>
        <v>10</v>
      </c>
      <c r="X8" s="21">
        <f t="shared" si="3"/>
        <v>10</v>
      </c>
      <c r="Y8" s="21">
        <f t="shared" si="3"/>
        <v>19.510000000000002</v>
      </c>
      <c r="Z8" s="12"/>
      <c r="AA8" s="12"/>
      <c r="AB8" s="12"/>
      <c r="AC8" s="12"/>
      <c r="AD8" s="12"/>
    </row>
    <row r="9" spans="1:31" s="2" customFormat="1" ht="33" customHeight="1">
      <c r="A9" s="54"/>
      <c r="B9" s="54"/>
      <c r="C9" s="54"/>
      <c r="D9" s="54"/>
      <c r="E9" s="54"/>
      <c r="F9" s="55"/>
      <c r="G9" s="55"/>
      <c r="H9" s="55"/>
      <c r="I9" s="55"/>
      <c r="J9" s="86"/>
      <c r="K9" s="55"/>
      <c r="L9" s="13" t="s">
        <v>31</v>
      </c>
      <c r="M9" s="21">
        <f>M13+M17</f>
        <v>0</v>
      </c>
      <c r="N9" s="21">
        <f t="shared" ref="N9:Y9" si="4">N13+N17</f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12"/>
      <c r="AA9" s="12"/>
      <c r="AB9" s="12"/>
      <c r="AC9" s="12"/>
      <c r="AD9" s="12"/>
    </row>
    <row r="10" spans="1:31" s="2" customFormat="1" ht="26.1" customHeight="1">
      <c r="A10" s="54" t="s">
        <v>34</v>
      </c>
      <c r="B10" s="54"/>
      <c r="C10" s="54"/>
      <c r="D10" s="54"/>
      <c r="E10" s="54"/>
      <c r="F10" s="55"/>
      <c r="G10" s="55"/>
      <c r="H10" s="55"/>
      <c r="I10" s="55"/>
      <c r="J10" s="86"/>
      <c r="K10" s="55" t="s">
        <v>32</v>
      </c>
      <c r="L10" s="55"/>
      <c r="M10" s="21">
        <f>M14+M18</f>
        <v>12500</v>
      </c>
      <c r="N10" s="21">
        <f t="shared" ref="N10:Y10" si="5">N14+N18</f>
        <v>1500</v>
      </c>
      <c r="O10" s="21">
        <f t="shared" si="5"/>
        <v>0</v>
      </c>
      <c r="P10" s="21">
        <f t="shared" si="5"/>
        <v>0</v>
      </c>
      <c r="Q10" s="21">
        <f t="shared" si="5"/>
        <v>2000</v>
      </c>
      <c r="R10" s="21">
        <f t="shared" si="5"/>
        <v>3000</v>
      </c>
      <c r="S10" s="21">
        <f t="shared" si="5"/>
        <v>1000</v>
      </c>
      <c r="T10" s="21">
        <f t="shared" si="5"/>
        <v>0</v>
      </c>
      <c r="U10" s="21">
        <f t="shared" si="5"/>
        <v>0</v>
      </c>
      <c r="V10" s="21">
        <f t="shared" si="5"/>
        <v>0</v>
      </c>
      <c r="W10" s="21">
        <f t="shared" si="5"/>
        <v>1500</v>
      </c>
      <c r="X10" s="21">
        <f t="shared" si="5"/>
        <v>1500</v>
      </c>
      <c r="Y10" s="21">
        <f t="shared" si="5"/>
        <v>2000</v>
      </c>
      <c r="Z10" s="12"/>
      <c r="AA10" s="12"/>
      <c r="AB10" s="12"/>
      <c r="AC10" s="12"/>
      <c r="AD10" s="12"/>
    </row>
    <row r="11" spans="1:31" s="3" customFormat="1" ht="33" customHeight="1">
      <c r="A11" s="59">
        <v>1</v>
      </c>
      <c r="B11" s="59" t="s">
        <v>35</v>
      </c>
      <c r="C11" s="59" t="s">
        <v>36</v>
      </c>
      <c r="D11" s="59" t="s">
        <v>37</v>
      </c>
      <c r="E11" s="72">
        <v>632</v>
      </c>
      <c r="F11" s="72"/>
      <c r="G11" s="72">
        <v>91825</v>
      </c>
      <c r="H11" s="72">
        <v>632</v>
      </c>
      <c r="I11" s="72"/>
      <c r="J11" s="84" t="s">
        <v>38</v>
      </c>
      <c r="K11" s="53" t="s">
        <v>39</v>
      </c>
      <c r="L11" s="53"/>
      <c r="M11" s="53"/>
      <c r="N11" s="23"/>
      <c r="O11" s="23"/>
      <c r="P11" s="56" t="s">
        <v>40</v>
      </c>
      <c r="Q11" s="57"/>
      <c r="R11" s="57"/>
      <c r="S11" s="57"/>
      <c r="T11" s="57"/>
      <c r="U11" s="57"/>
      <c r="V11" s="57"/>
      <c r="W11" s="57"/>
      <c r="X11" s="57"/>
      <c r="Y11" s="58"/>
      <c r="Z11" s="59"/>
      <c r="AA11" s="14"/>
      <c r="AB11" s="92"/>
      <c r="AC11" s="92"/>
      <c r="AD11" s="92"/>
      <c r="AE11" s="38"/>
    </row>
    <row r="12" spans="1:31" s="3" customFormat="1" ht="33" customHeight="1">
      <c r="A12" s="59"/>
      <c r="B12" s="59"/>
      <c r="C12" s="59"/>
      <c r="D12" s="59"/>
      <c r="E12" s="72"/>
      <c r="F12" s="72"/>
      <c r="G12" s="72"/>
      <c r="H12" s="72"/>
      <c r="I12" s="72"/>
      <c r="J12" s="84"/>
      <c r="K12" s="53" t="s">
        <v>30</v>
      </c>
      <c r="L12" s="19" t="s">
        <v>27</v>
      </c>
      <c r="M12" s="19">
        <v>39.51</v>
      </c>
      <c r="N12" s="19"/>
      <c r="O12" s="24"/>
      <c r="P12" s="19"/>
      <c r="Q12" s="19"/>
      <c r="R12" s="19"/>
      <c r="S12" s="19"/>
      <c r="T12" s="19"/>
      <c r="U12" s="19"/>
      <c r="V12" s="19"/>
      <c r="W12" s="19">
        <v>10</v>
      </c>
      <c r="X12" s="19">
        <v>10</v>
      </c>
      <c r="Y12" s="19">
        <v>19.510000000000002</v>
      </c>
      <c r="Z12" s="59"/>
      <c r="AA12" s="14"/>
      <c r="AB12" s="92"/>
      <c r="AC12" s="92"/>
      <c r="AD12" s="92"/>
      <c r="AE12" s="38"/>
    </row>
    <row r="13" spans="1:31" s="3" customFormat="1" ht="33" customHeight="1">
      <c r="A13" s="59"/>
      <c r="B13" s="59"/>
      <c r="C13" s="59"/>
      <c r="D13" s="59"/>
      <c r="E13" s="72"/>
      <c r="F13" s="72"/>
      <c r="G13" s="72"/>
      <c r="H13" s="72"/>
      <c r="I13" s="72"/>
      <c r="J13" s="84"/>
      <c r="K13" s="53"/>
      <c r="L13" s="19" t="s">
        <v>28</v>
      </c>
      <c r="M13" s="19"/>
      <c r="N13" s="19"/>
      <c r="O13" s="24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9"/>
      <c r="AA13" s="14"/>
      <c r="AB13" s="92"/>
      <c r="AC13" s="92"/>
      <c r="AD13" s="92"/>
      <c r="AE13" s="38"/>
    </row>
    <row r="14" spans="1:31" s="3" customFormat="1" ht="30.95" customHeight="1">
      <c r="A14" s="59"/>
      <c r="B14" s="59"/>
      <c r="C14" s="59"/>
      <c r="D14" s="59"/>
      <c r="E14" s="72"/>
      <c r="F14" s="72"/>
      <c r="G14" s="72"/>
      <c r="H14" s="72"/>
      <c r="I14" s="72"/>
      <c r="J14" s="84"/>
      <c r="K14" s="53" t="s">
        <v>32</v>
      </c>
      <c r="L14" s="53"/>
      <c r="M14" s="19">
        <v>5000</v>
      </c>
      <c r="N14" s="19"/>
      <c r="O14" s="24"/>
      <c r="P14" s="19"/>
      <c r="Q14" s="19"/>
      <c r="R14" s="19"/>
      <c r="S14" s="19"/>
      <c r="T14" s="19"/>
      <c r="U14" s="19"/>
      <c r="V14" s="19"/>
      <c r="W14" s="19">
        <v>1500</v>
      </c>
      <c r="X14" s="19">
        <v>1500</v>
      </c>
      <c r="Y14" s="19">
        <v>2000</v>
      </c>
      <c r="Z14" s="59"/>
      <c r="AA14" s="14"/>
      <c r="AB14" s="92"/>
      <c r="AC14" s="92"/>
      <c r="AD14" s="92"/>
      <c r="AE14" s="38"/>
    </row>
    <row r="15" spans="1:31" s="4" customFormat="1" ht="72.95" customHeight="1">
      <c r="A15" s="59">
        <v>2</v>
      </c>
      <c r="B15" s="59" t="s">
        <v>41</v>
      </c>
      <c r="C15" s="59" t="s">
        <v>42</v>
      </c>
      <c r="D15" s="59" t="s">
        <v>43</v>
      </c>
      <c r="E15" s="59" t="s">
        <v>44</v>
      </c>
      <c r="F15" s="59">
        <v>0</v>
      </c>
      <c r="G15" s="59" t="s">
        <v>45</v>
      </c>
      <c r="H15" s="59">
        <v>390.6</v>
      </c>
      <c r="I15" s="59">
        <v>0</v>
      </c>
      <c r="J15" s="59">
        <v>69541</v>
      </c>
      <c r="K15" s="59" t="s">
        <v>39</v>
      </c>
      <c r="L15" s="59"/>
      <c r="M15" s="59"/>
      <c r="N15" s="14" t="s">
        <v>46</v>
      </c>
      <c r="O15" s="14"/>
      <c r="P15" s="14"/>
      <c r="Q15" s="14"/>
      <c r="R15" s="14" t="s">
        <v>46</v>
      </c>
      <c r="S15" s="14" t="s">
        <v>46</v>
      </c>
      <c r="T15" s="14"/>
      <c r="U15" s="14"/>
      <c r="V15" s="14"/>
      <c r="W15" s="14"/>
      <c r="X15" s="14"/>
      <c r="Y15" s="14"/>
      <c r="Z15" s="14"/>
      <c r="AA15" s="14"/>
      <c r="AB15" s="14"/>
      <c r="AC15" s="59" t="s">
        <v>47</v>
      </c>
      <c r="AD15" s="59" t="s">
        <v>47</v>
      </c>
    </row>
    <row r="16" spans="1:31" s="4" customFormat="1" ht="30.9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 t="s">
        <v>48</v>
      </c>
      <c r="L16" s="14" t="s">
        <v>27</v>
      </c>
      <c r="M16" s="14">
        <v>14</v>
      </c>
      <c r="N16" s="14"/>
      <c r="O16" s="14"/>
      <c r="P16" s="14"/>
      <c r="Q16" s="14"/>
      <c r="R16" s="14">
        <v>10</v>
      </c>
      <c r="S16" s="14">
        <v>4</v>
      </c>
      <c r="T16" s="14"/>
      <c r="U16" s="14"/>
      <c r="V16" s="14"/>
      <c r="W16" s="14"/>
      <c r="X16" s="14"/>
      <c r="Y16" s="14"/>
      <c r="Z16" s="14"/>
      <c r="AA16" s="14"/>
      <c r="AB16" s="14" t="s">
        <v>49</v>
      </c>
      <c r="AC16" s="59"/>
      <c r="AD16" s="59"/>
    </row>
    <row r="17" spans="1:31" s="4" customFormat="1" ht="33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4" t="s">
        <v>28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59"/>
      <c r="AD17" s="59"/>
    </row>
    <row r="18" spans="1:31" s="4" customFormat="1" ht="33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 t="s">
        <v>32</v>
      </c>
      <c r="L18" s="59"/>
      <c r="M18" s="14">
        <v>7500</v>
      </c>
      <c r="N18" s="14">
        <v>1500</v>
      </c>
      <c r="O18" s="14"/>
      <c r="P18" s="14"/>
      <c r="Q18" s="14">
        <v>2000</v>
      </c>
      <c r="R18" s="14">
        <v>3000</v>
      </c>
      <c r="S18" s="14">
        <v>1000</v>
      </c>
      <c r="T18" s="14"/>
      <c r="U18" s="14"/>
      <c r="V18" s="14"/>
      <c r="W18" s="14"/>
      <c r="X18" s="14"/>
      <c r="Y18" s="14"/>
      <c r="Z18" s="14"/>
      <c r="AA18" s="14"/>
      <c r="AB18" s="14"/>
      <c r="AC18" s="59"/>
      <c r="AD18" s="59"/>
    </row>
    <row r="19" spans="1:31" s="4" customFormat="1" ht="33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1" s="2" customFormat="1" ht="35.1" customHeight="1">
      <c r="A20" s="60" t="s">
        <v>50</v>
      </c>
      <c r="B20" s="60"/>
      <c r="C20" s="60"/>
      <c r="D20" s="60"/>
      <c r="E20" s="60"/>
      <c r="F20" s="61"/>
      <c r="G20" s="61"/>
      <c r="H20" s="61"/>
      <c r="I20" s="61"/>
      <c r="J20" s="80"/>
      <c r="K20" s="61" t="s">
        <v>27</v>
      </c>
      <c r="L20" s="17" t="s">
        <v>25</v>
      </c>
      <c r="M20" s="17">
        <f>M24+M28+M32</f>
        <v>325.69</v>
      </c>
      <c r="N20" s="17">
        <f t="shared" ref="N20:Y20" si="6">N24+N28+N32</f>
        <v>159</v>
      </c>
      <c r="O20" s="17">
        <f t="shared" si="6"/>
        <v>0</v>
      </c>
      <c r="P20" s="17">
        <f t="shared" si="6"/>
        <v>4.4000000000000004</v>
      </c>
      <c r="Q20" s="17">
        <f t="shared" si="6"/>
        <v>0</v>
      </c>
      <c r="R20" s="17">
        <f t="shared" si="6"/>
        <v>0</v>
      </c>
      <c r="S20" s="17">
        <f t="shared" si="6"/>
        <v>20</v>
      </c>
      <c r="T20" s="17">
        <f t="shared" si="6"/>
        <v>20</v>
      </c>
      <c r="U20" s="17">
        <f t="shared" si="6"/>
        <v>26</v>
      </c>
      <c r="V20" s="17">
        <f t="shared" si="6"/>
        <v>24</v>
      </c>
      <c r="W20" s="17">
        <f t="shared" si="6"/>
        <v>20</v>
      </c>
      <c r="X20" s="17">
        <f t="shared" si="6"/>
        <v>20</v>
      </c>
      <c r="Y20" s="17">
        <f t="shared" si="6"/>
        <v>32.29</v>
      </c>
      <c r="Z20" s="16"/>
      <c r="AA20" s="16"/>
      <c r="AB20" s="16"/>
      <c r="AC20" s="16"/>
      <c r="AD20" s="16"/>
    </row>
    <row r="21" spans="1:31" s="2" customFormat="1" ht="36.950000000000003" customHeight="1">
      <c r="A21" s="60"/>
      <c r="B21" s="60"/>
      <c r="C21" s="60"/>
      <c r="D21" s="60"/>
      <c r="E21" s="60"/>
      <c r="F21" s="61"/>
      <c r="G21" s="61"/>
      <c r="H21" s="61"/>
      <c r="I21" s="61"/>
      <c r="J21" s="80"/>
      <c r="K21" s="61"/>
      <c r="L21" s="17" t="s">
        <v>31</v>
      </c>
      <c r="M21" s="17">
        <f t="shared" ref="M21" si="7">M25+M29+M33</f>
        <v>0</v>
      </c>
      <c r="N21" s="17">
        <f t="shared" ref="N21:Y21" si="8">N25+N29+N33</f>
        <v>0</v>
      </c>
      <c r="O21" s="17">
        <f t="shared" si="8"/>
        <v>0</v>
      </c>
      <c r="P21" s="17">
        <f t="shared" si="8"/>
        <v>0</v>
      </c>
      <c r="Q21" s="17">
        <f t="shared" si="8"/>
        <v>0</v>
      </c>
      <c r="R21" s="17">
        <f t="shared" si="8"/>
        <v>0</v>
      </c>
      <c r="S21" s="17">
        <f t="shared" si="8"/>
        <v>0</v>
      </c>
      <c r="T21" s="17">
        <f t="shared" si="8"/>
        <v>0</v>
      </c>
      <c r="U21" s="17">
        <f t="shared" si="8"/>
        <v>0</v>
      </c>
      <c r="V21" s="17">
        <f t="shared" si="8"/>
        <v>0</v>
      </c>
      <c r="W21" s="17">
        <f t="shared" si="8"/>
        <v>0</v>
      </c>
      <c r="X21" s="17">
        <f t="shared" si="8"/>
        <v>0</v>
      </c>
      <c r="Y21" s="17">
        <f t="shared" si="8"/>
        <v>0</v>
      </c>
      <c r="Z21" s="16"/>
      <c r="AA21" s="16"/>
      <c r="AB21" s="16"/>
      <c r="AC21" s="16"/>
      <c r="AD21" s="16"/>
    </row>
    <row r="22" spans="1:31" s="2" customFormat="1" ht="26.1" customHeight="1">
      <c r="A22" s="60" t="s">
        <v>51</v>
      </c>
      <c r="B22" s="60"/>
      <c r="C22" s="60"/>
      <c r="D22" s="60"/>
      <c r="E22" s="60"/>
      <c r="F22" s="61"/>
      <c r="G22" s="61"/>
      <c r="H22" s="61"/>
      <c r="I22" s="61"/>
      <c r="J22" s="80"/>
      <c r="K22" s="61" t="s">
        <v>32</v>
      </c>
      <c r="L22" s="61"/>
      <c r="M22" s="17">
        <f>M26+M30+M34+M38</f>
        <v>20500</v>
      </c>
      <c r="N22" s="17">
        <f t="shared" ref="N22:Y22" si="9">N26+N30+N34+N38</f>
        <v>500</v>
      </c>
      <c r="O22" s="17">
        <f t="shared" si="9"/>
        <v>0</v>
      </c>
      <c r="P22" s="17">
        <f t="shared" si="9"/>
        <v>0</v>
      </c>
      <c r="Q22" s="17">
        <f t="shared" si="9"/>
        <v>2000</v>
      </c>
      <c r="R22" s="17">
        <f t="shared" si="9"/>
        <v>2000</v>
      </c>
      <c r="S22" s="17">
        <f t="shared" si="9"/>
        <v>3000</v>
      </c>
      <c r="T22" s="17">
        <f t="shared" si="9"/>
        <v>0</v>
      </c>
      <c r="U22" s="17">
        <f t="shared" si="9"/>
        <v>0</v>
      </c>
      <c r="V22" s="17">
        <f t="shared" si="9"/>
        <v>2500</v>
      </c>
      <c r="W22" s="17">
        <f t="shared" si="9"/>
        <v>2500</v>
      </c>
      <c r="X22" s="17">
        <f t="shared" si="9"/>
        <v>3000</v>
      </c>
      <c r="Y22" s="17">
        <f t="shared" si="9"/>
        <v>5000</v>
      </c>
      <c r="Z22" s="16"/>
      <c r="AA22" s="16"/>
      <c r="AB22" s="16"/>
      <c r="AC22" s="16"/>
      <c r="AD22" s="16"/>
    </row>
    <row r="23" spans="1:31" s="3" customFormat="1" ht="33" customHeight="1">
      <c r="A23" s="59">
        <v>1</v>
      </c>
      <c r="B23" s="59" t="s">
        <v>35</v>
      </c>
      <c r="C23" s="59" t="s">
        <v>36</v>
      </c>
      <c r="D23" s="59" t="s">
        <v>37</v>
      </c>
      <c r="E23" s="72">
        <v>632</v>
      </c>
      <c r="F23" s="72"/>
      <c r="G23" s="72">
        <v>91825</v>
      </c>
      <c r="H23" s="72">
        <v>632</v>
      </c>
      <c r="I23" s="72"/>
      <c r="J23" s="84" t="s">
        <v>38</v>
      </c>
      <c r="K23" s="53" t="s">
        <v>39</v>
      </c>
      <c r="L23" s="53"/>
      <c r="M23" s="53"/>
      <c r="N23" s="23"/>
      <c r="O23" s="23"/>
      <c r="P23" s="56" t="s">
        <v>40</v>
      </c>
      <c r="Q23" s="57"/>
      <c r="R23" s="57"/>
      <c r="S23" s="57"/>
      <c r="T23" s="57"/>
      <c r="U23" s="57"/>
      <c r="V23" s="57"/>
      <c r="W23" s="57"/>
      <c r="X23" s="57"/>
      <c r="Y23" s="58"/>
      <c r="Z23" s="59"/>
      <c r="AA23" s="14"/>
      <c r="AB23" s="92"/>
      <c r="AC23" s="92"/>
      <c r="AD23" s="92"/>
      <c r="AE23" s="38"/>
    </row>
    <row r="24" spans="1:31" s="3" customFormat="1" ht="33" customHeight="1">
      <c r="A24" s="59"/>
      <c r="B24" s="59"/>
      <c r="C24" s="59"/>
      <c r="D24" s="59"/>
      <c r="E24" s="72"/>
      <c r="F24" s="72"/>
      <c r="G24" s="72"/>
      <c r="H24" s="72"/>
      <c r="I24" s="72"/>
      <c r="J24" s="84"/>
      <c r="K24" s="53" t="s">
        <v>30</v>
      </c>
      <c r="L24" s="19" t="s">
        <v>27</v>
      </c>
      <c r="M24" s="19">
        <v>152.29</v>
      </c>
      <c r="N24" s="19"/>
      <c r="O24" s="24"/>
      <c r="P24" s="19"/>
      <c r="Q24" s="19"/>
      <c r="R24" s="19"/>
      <c r="S24" s="19">
        <v>20</v>
      </c>
      <c r="T24" s="19">
        <v>20</v>
      </c>
      <c r="U24" s="19">
        <v>20</v>
      </c>
      <c r="V24" s="19">
        <v>20</v>
      </c>
      <c r="W24" s="19">
        <v>20</v>
      </c>
      <c r="X24" s="19">
        <v>20</v>
      </c>
      <c r="Y24" s="19">
        <v>32.29</v>
      </c>
      <c r="Z24" s="59"/>
      <c r="AA24" s="14"/>
      <c r="AB24" s="92"/>
      <c r="AC24" s="92"/>
      <c r="AD24" s="92"/>
      <c r="AE24" s="38"/>
    </row>
    <row r="25" spans="1:31" s="3" customFormat="1" ht="33" customHeight="1">
      <c r="A25" s="59"/>
      <c r="B25" s="59"/>
      <c r="C25" s="59"/>
      <c r="D25" s="59"/>
      <c r="E25" s="72"/>
      <c r="F25" s="72"/>
      <c r="G25" s="72"/>
      <c r="H25" s="72"/>
      <c r="I25" s="72"/>
      <c r="J25" s="84"/>
      <c r="K25" s="53"/>
      <c r="L25" s="19" t="s">
        <v>28</v>
      </c>
      <c r="M25" s="19">
        <v>0</v>
      </c>
      <c r="N25" s="19"/>
      <c r="O25" s="24"/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59"/>
      <c r="AA25" s="14"/>
      <c r="AB25" s="92"/>
      <c r="AC25" s="92"/>
      <c r="AD25" s="92"/>
      <c r="AE25" s="38"/>
    </row>
    <row r="26" spans="1:31" s="3" customFormat="1" ht="30.95" customHeight="1">
      <c r="A26" s="59"/>
      <c r="B26" s="59"/>
      <c r="C26" s="59"/>
      <c r="D26" s="59"/>
      <c r="E26" s="72"/>
      <c r="F26" s="72"/>
      <c r="G26" s="72"/>
      <c r="H26" s="72"/>
      <c r="I26" s="72"/>
      <c r="J26" s="84"/>
      <c r="K26" s="53" t="s">
        <v>32</v>
      </c>
      <c r="L26" s="53"/>
      <c r="M26" s="19">
        <v>13000</v>
      </c>
      <c r="N26" s="19"/>
      <c r="O26" s="24"/>
      <c r="P26" s="19"/>
      <c r="Q26" s="19"/>
      <c r="R26" s="19"/>
      <c r="S26" s="19"/>
      <c r="T26" s="19"/>
      <c r="U26" s="19"/>
      <c r="V26" s="19">
        <v>2500</v>
      </c>
      <c r="W26" s="19">
        <v>2500</v>
      </c>
      <c r="X26" s="19">
        <v>3000</v>
      </c>
      <c r="Y26" s="19">
        <v>5000</v>
      </c>
      <c r="Z26" s="59"/>
      <c r="AA26" s="14"/>
      <c r="AB26" s="92"/>
      <c r="AC26" s="92"/>
      <c r="AD26" s="92"/>
      <c r="AE26" s="38"/>
    </row>
    <row r="27" spans="1:31" s="5" customFormat="1" ht="35.1" customHeight="1">
      <c r="A27" s="59">
        <v>2</v>
      </c>
      <c r="B27" s="59" t="s">
        <v>52</v>
      </c>
      <c r="C27" s="59" t="s">
        <v>36</v>
      </c>
      <c r="D27" s="59" t="s">
        <v>53</v>
      </c>
      <c r="E27" s="59">
        <v>1716</v>
      </c>
      <c r="F27" s="59">
        <v>0</v>
      </c>
      <c r="G27" s="83">
        <v>123642</v>
      </c>
      <c r="H27" s="59">
        <v>1716</v>
      </c>
      <c r="I27" s="59"/>
      <c r="J27" s="83">
        <v>123642</v>
      </c>
      <c r="K27" s="53" t="s">
        <v>39</v>
      </c>
      <c r="L27" s="53"/>
      <c r="M27" s="53"/>
      <c r="N27" s="25"/>
      <c r="O27" s="25"/>
      <c r="P27" s="25" t="s">
        <v>54</v>
      </c>
      <c r="Q27" s="25"/>
      <c r="R27" s="25"/>
      <c r="S27" s="25"/>
      <c r="T27" s="25"/>
      <c r="U27" s="56" t="s">
        <v>54</v>
      </c>
      <c r="V27" s="58"/>
      <c r="W27" s="25"/>
      <c r="X27" s="25"/>
      <c r="Y27" s="25"/>
      <c r="Z27" s="87" t="s">
        <v>55</v>
      </c>
      <c r="AA27" s="39"/>
      <c r="AB27" s="87" t="s">
        <v>55</v>
      </c>
      <c r="AC27" s="87" t="s">
        <v>56</v>
      </c>
      <c r="AD27" s="92"/>
    </row>
    <row r="28" spans="1:31" s="5" customFormat="1" ht="33" customHeight="1">
      <c r="A28" s="59"/>
      <c r="B28" s="59"/>
      <c r="C28" s="59"/>
      <c r="D28" s="59"/>
      <c r="E28" s="59"/>
      <c r="F28" s="59"/>
      <c r="G28" s="83"/>
      <c r="H28" s="59"/>
      <c r="I28" s="59"/>
      <c r="J28" s="83"/>
      <c r="K28" s="53" t="s">
        <v>30</v>
      </c>
      <c r="L28" s="19" t="s">
        <v>27</v>
      </c>
      <c r="M28" s="26">
        <v>14.4</v>
      </c>
      <c r="N28" s="27"/>
      <c r="O28" s="27"/>
      <c r="P28" s="19">
        <v>4.4000000000000004</v>
      </c>
      <c r="Q28" s="19"/>
      <c r="R28" s="19"/>
      <c r="S28" s="19"/>
      <c r="T28" s="19"/>
      <c r="U28" s="19">
        <v>6</v>
      </c>
      <c r="V28" s="19">
        <v>4</v>
      </c>
      <c r="W28" s="19"/>
      <c r="X28" s="19"/>
      <c r="Y28" s="19"/>
      <c r="Z28" s="87"/>
      <c r="AA28" s="39"/>
      <c r="AB28" s="87"/>
      <c r="AC28" s="87"/>
      <c r="AD28" s="92"/>
    </row>
    <row r="29" spans="1:31" s="5" customFormat="1" ht="33" customHeight="1">
      <c r="A29" s="59"/>
      <c r="B29" s="59"/>
      <c r="C29" s="59"/>
      <c r="D29" s="59"/>
      <c r="E29" s="59"/>
      <c r="F29" s="59"/>
      <c r="G29" s="83"/>
      <c r="H29" s="59"/>
      <c r="I29" s="59"/>
      <c r="J29" s="83"/>
      <c r="K29" s="53"/>
      <c r="L29" s="19" t="s">
        <v>28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87"/>
      <c r="AA29" s="39"/>
      <c r="AB29" s="87"/>
      <c r="AC29" s="87"/>
      <c r="AD29" s="92"/>
    </row>
    <row r="30" spans="1:31" s="5" customFormat="1" ht="33" customHeight="1">
      <c r="A30" s="59"/>
      <c r="B30" s="59"/>
      <c r="C30" s="59"/>
      <c r="D30" s="59"/>
      <c r="E30" s="59"/>
      <c r="F30" s="59"/>
      <c r="G30" s="83"/>
      <c r="H30" s="59"/>
      <c r="I30" s="59"/>
      <c r="J30" s="83"/>
      <c r="K30" s="53" t="s">
        <v>32</v>
      </c>
      <c r="L30" s="53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87"/>
      <c r="AA30" s="39"/>
      <c r="AB30" s="87"/>
      <c r="AC30" s="87"/>
      <c r="AD30" s="92"/>
    </row>
    <row r="31" spans="1:31" s="5" customFormat="1" ht="33" customHeight="1">
      <c r="A31" s="76">
        <v>3</v>
      </c>
      <c r="B31" s="76" t="s">
        <v>57</v>
      </c>
      <c r="C31" s="76" t="s">
        <v>58</v>
      </c>
      <c r="D31" s="76" t="s">
        <v>59</v>
      </c>
      <c r="E31" s="59">
        <v>159</v>
      </c>
      <c r="F31" s="59"/>
      <c r="G31" s="83">
        <v>18500</v>
      </c>
      <c r="H31" s="59">
        <v>159</v>
      </c>
      <c r="I31" s="59"/>
      <c r="J31" s="83">
        <v>500</v>
      </c>
      <c r="K31" s="59" t="s">
        <v>39</v>
      </c>
      <c r="L31" s="59"/>
      <c r="M31" s="5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39"/>
      <c r="AA31" s="39"/>
      <c r="AB31" s="39"/>
      <c r="AC31" s="39"/>
      <c r="AD31" s="37"/>
    </row>
    <row r="32" spans="1:31" s="5" customFormat="1" ht="33" customHeight="1">
      <c r="A32" s="77"/>
      <c r="B32" s="77"/>
      <c r="C32" s="77"/>
      <c r="D32" s="77"/>
      <c r="E32" s="59"/>
      <c r="F32" s="59"/>
      <c r="G32" s="83"/>
      <c r="H32" s="59"/>
      <c r="I32" s="59"/>
      <c r="J32" s="83"/>
      <c r="K32" s="59" t="s">
        <v>30</v>
      </c>
      <c r="L32" s="14" t="s">
        <v>27</v>
      </c>
      <c r="M32" s="29">
        <v>159</v>
      </c>
      <c r="N32" s="28">
        <v>159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9"/>
      <c r="AA32" s="39"/>
      <c r="AB32" s="39"/>
      <c r="AC32" s="39"/>
      <c r="AD32" s="37"/>
    </row>
    <row r="33" spans="1:30" s="5" customFormat="1" ht="33" customHeight="1">
      <c r="A33" s="77"/>
      <c r="B33" s="77"/>
      <c r="C33" s="77"/>
      <c r="D33" s="77"/>
      <c r="E33" s="59"/>
      <c r="F33" s="59"/>
      <c r="G33" s="83"/>
      <c r="H33" s="59"/>
      <c r="I33" s="59"/>
      <c r="J33" s="83"/>
      <c r="K33" s="59"/>
      <c r="L33" s="14" t="s">
        <v>28</v>
      </c>
      <c r="M33" s="1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9"/>
      <c r="AA33" s="39"/>
      <c r="AB33" s="39"/>
      <c r="AC33" s="39"/>
      <c r="AD33" s="37"/>
    </row>
    <row r="34" spans="1:30" s="5" customFormat="1" ht="33" customHeight="1">
      <c r="A34" s="78"/>
      <c r="B34" s="78"/>
      <c r="C34" s="78"/>
      <c r="D34" s="78"/>
      <c r="E34" s="59"/>
      <c r="F34" s="59"/>
      <c r="G34" s="83"/>
      <c r="H34" s="59"/>
      <c r="I34" s="59"/>
      <c r="J34" s="83"/>
      <c r="K34" s="59" t="s">
        <v>32</v>
      </c>
      <c r="L34" s="59"/>
      <c r="M34" s="29">
        <v>500</v>
      </c>
      <c r="N34" s="28">
        <v>500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39"/>
      <c r="AA34" s="39"/>
      <c r="AB34" s="39"/>
      <c r="AC34" s="39"/>
      <c r="AD34" s="37"/>
    </row>
    <row r="35" spans="1:30" s="5" customFormat="1" ht="33" customHeight="1">
      <c r="A35" s="76">
        <v>4</v>
      </c>
      <c r="B35" s="76" t="s">
        <v>60</v>
      </c>
      <c r="C35" s="76" t="s">
        <v>42</v>
      </c>
      <c r="D35" s="76"/>
      <c r="E35" s="76"/>
      <c r="F35" s="76"/>
      <c r="G35" s="83">
        <v>7000</v>
      </c>
      <c r="H35" s="83"/>
      <c r="I35" s="83"/>
      <c r="J35" s="83">
        <v>7000</v>
      </c>
      <c r="K35" s="59" t="s">
        <v>39</v>
      </c>
      <c r="L35" s="59"/>
      <c r="M35" s="59"/>
      <c r="N35" s="30"/>
      <c r="O35" s="31"/>
      <c r="P35" s="30"/>
      <c r="Q35" s="62" t="s">
        <v>61</v>
      </c>
      <c r="R35" s="63"/>
      <c r="S35" s="64"/>
      <c r="T35" s="28"/>
      <c r="U35" s="28"/>
      <c r="V35" s="28"/>
      <c r="W35" s="28"/>
      <c r="X35" s="28"/>
      <c r="Y35" s="28"/>
      <c r="Z35" s="39"/>
      <c r="AA35" s="39"/>
      <c r="AB35" s="39"/>
      <c r="AC35" s="39"/>
      <c r="AD35" s="37"/>
    </row>
    <row r="36" spans="1:30" s="5" customFormat="1" ht="33" customHeight="1">
      <c r="A36" s="77"/>
      <c r="B36" s="77"/>
      <c r="C36" s="77"/>
      <c r="D36" s="77"/>
      <c r="E36" s="77"/>
      <c r="F36" s="77"/>
      <c r="G36" s="83"/>
      <c r="H36" s="83"/>
      <c r="I36" s="83"/>
      <c r="J36" s="83"/>
      <c r="K36" s="59" t="s">
        <v>30</v>
      </c>
      <c r="L36" s="14" t="s">
        <v>27</v>
      </c>
      <c r="M36" s="29"/>
      <c r="N36" s="30"/>
      <c r="O36" s="30"/>
      <c r="P36" s="30"/>
      <c r="Q36" s="18"/>
      <c r="R36" s="18"/>
      <c r="S36" s="18"/>
      <c r="T36" s="28"/>
      <c r="U36" s="28"/>
      <c r="V36" s="28"/>
      <c r="W36" s="28"/>
      <c r="X36" s="28"/>
      <c r="Y36" s="28"/>
      <c r="Z36" s="39"/>
      <c r="AA36" s="39"/>
      <c r="AB36" s="39"/>
      <c r="AC36" s="39"/>
      <c r="AD36" s="37"/>
    </row>
    <row r="37" spans="1:30" s="5" customFormat="1" ht="33" customHeight="1">
      <c r="A37" s="77"/>
      <c r="B37" s="77"/>
      <c r="C37" s="77"/>
      <c r="D37" s="77"/>
      <c r="E37" s="77"/>
      <c r="F37" s="77"/>
      <c r="G37" s="83"/>
      <c r="H37" s="83"/>
      <c r="I37" s="83"/>
      <c r="J37" s="83"/>
      <c r="K37" s="59"/>
      <c r="L37" s="14" t="s">
        <v>28</v>
      </c>
      <c r="M37" s="14"/>
      <c r="N37" s="30"/>
      <c r="O37" s="30"/>
      <c r="P37" s="30"/>
      <c r="Q37" s="18"/>
      <c r="R37" s="18"/>
      <c r="S37" s="18"/>
      <c r="T37" s="28"/>
      <c r="U37" s="28"/>
      <c r="V37" s="28"/>
      <c r="W37" s="28"/>
      <c r="X37" s="28"/>
      <c r="Y37" s="28"/>
      <c r="Z37" s="39"/>
      <c r="AA37" s="39"/>
      <c r="AB37" s="39"/>
      <c r="AC37" s="39"/>
      <c r="AD37" s="37"/>
    </row>
    <row r="38" spans="1:30" s="5" customFormat="1" ht="33" customHeight="1">
      <c r="A38" s="78"/>
      <c r="B38" s="78"/>
      <c r="C38" s="78"/>
      <c r="D38" s="78"/>
      <c r="E38" s="78"/>
      <c r="F38" s="78"/>
      <c r="G38" s="83"/>
      <c r="H38" s="83"/>
      <c r="I38" s="83"/>
      <c r="J38" s="83"/>
      <c r="K38" s="59" t="s">
        <v>32</v>
      </c>
      <c r="L38" s="59"/>
      <c r="M38" s="18">
        <v>7000</v>
      </c>
      <c r="N38" s="30"/>
      <c r="O38" s="30"/>
      <c r="P38" s="30"/>
      <c r="Q38" s="18">
        <v>2000</v>
      </c>
      <c r="R38" s="18">
        <v>2000</v>
      </c>
      <c r="S38" s="18">
        <v>3000</v>
      </c>
      <c r="T38" s="28"/>
      <c r="U38" s="28"/>
      <c r="V38" s="28"/>
      <c r="W38" s="28"/>
      <c r="X38" s="28"/>
      <c r="Y38" s="28"/>
      <c r="Z38" s="39"/>
      <c r="AA38" s="39"/>
      <c r="AB38" s="39"/>
      <c r="AC38" s="39"/>
      <c r="AD38" s="37"/>
    </row>
    <row r="39" spans="1:30" s="5" customFormat="1" ht="33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s="2" customFormat="1" ht="36" customHeight="1">
      <c r="A40" s="60" t="s">
        <v>62</v>
      </c>
      <c r="B40" s="60"/>
      <c r="C40" s="60"/>
      <c r="D40" s="60"/>
      <c r="E40" s="60"/>
      <c r="F40" s="61"/>
      <c r="G40" s="61"/>
      <c r="H40" s="61"/>
      <c r="I40" s="61"/>
      <c r="J40" s="80"/>
      <c r="K40" s="61" t="s">
        <v>27</v>
      </c>
      <c r="L40" s="17" t="s">
        <v>25</v>
      </c>
      <c r="M40" s="17">
        <f>M44+M48+M52+M56+M60+M64+M68+M72+M76</f>
        <v>3460.279</v>
      </c>
      <c r="N40" s="17">
        <f t="shared" ref="N40:Y40" si="10">N44+N48+N52+N56+N60+N64+N68+N72+N76</f>
        <v>145.179</v>
      </c>
      <c r="O40" s="17">
        <f t="shared" si="10"/>
        <v>25</v>
      </c>
      <c r="P40" s="17">
        <f t="shared" si="10"/>
        <v>35.799999999999997</v>
      </c>
      <c r="Q40" s="17">
        <f t="shared" si="10"/>
        <v>64</v>
      </c>
      <c r="R40" s="17">
        <f t="shared" si="10"/>
        <v>702.6</v>
      </c>
      <c r="S40" s="17">
        <f t="shared" si="10"/>
        <v>686</v>
      </c>
      <c r="T40" s="17">
        <f t="shared" si="10"/>
        <v>530.70000000000005</v>
      </c>
      <c r="U40" s="17">
        <f t="shared" si="10"/>
        <v>50</v>
      </c>
      <c r="V40" s="17">
        <f t="shared" si="10"/>
        <v>116</v>
      </c>
      <c r="W40" s="17">
        <f t="shared" si="10"/>
        <v>582</v>
      </c>
      <c r="X40" s="17">
        <f t="shared" si="10"/>
        <v>513</v>
      </c>
      <c r="Y40" s="17">
        <f t="shared" si="10"/>
        <v>10</v>
      </c>
      <c r="Z40" s="16"/>
      <c r="AA40" s="16"/>
      <c r="AB40" s="16"/>
      <c r="AC40" s="16"/>
      <c r="AD40" s="16"/>
    </row>
    <row r="41" spans="1:30" s="2" customFormat="1" ht="33" customHeight="1">
      <c r="A41" s="60"/>
      <c r="B41" s="60"/>
      <c r="C41" s="60"/>
      <c r="D41" s="60"/>
      <c r="E41" s="60"/>
      <c r="F41" s="61"/>
      <c r="G41" s="61"/>
      <c r="H41" s="61"/>
      <c r="I41" s="61"/>
      <c r="J41" s="80"/>
      <c r="K41" s="61"/>
      <c r="L41" s="17" t="s">
        <v>31</v>
      </c>
      <c r="M41" s="17">
        <f t="shared" ref="M41:M42" si="11">M45+M49+M53+M57+M61+M65+M69+M73+M77</f>
        <v>0</v>
      </c>
      <c r="N41" s="17">
        <f t="shared" ref="N41:Y41" si="12">N45+N49+N53+N57+N61+N65+N69+N73+N77</f>
        <v>0</v>
      </c>
      <c r="O41" s="17">
        <f t="shared" si="12"/>
        <v>0</v>
      </c>
      <c r="P41" s="17">
        <f t="shared" si="12"/>
        <v>0</v>
      </c>
      <c r="Q41" s="17">
        <f t="shared" si="12"/>
        <v>0</v>
      </c>
      <c r="R41" s="17">
        <f t="shared" si="12"/>
        <v>0</v>
      </c>
      <c r="S41" s="17">
        <f t="shared" si="12"/>
        <v>0</v>
      </c>
      <c r="T41" s="17">
        <f t="shared" si="12"/>
        <v>0</v>
      </c>
      <c r="U41" s="17">
        <f t="shared" si="12"/>
        <v>0</v>
      </c>
      <c r="V41" s="17">
        <f t="shared" si="12"/>
        <v>0</v>
      </c>
      <c r="W41" s="17">
        <f t="shared" si="12"/>
        <v>0</v>
      </c>
      <c r="X41" s="17">
        <f t="shared" si="12"/>
        <v>0</v>
      </c>
      <c r="Y41" s="17">
        <f t="shared" si="12"/>
        <v>0</v>
      </c>
      <c r="Z41" s="16"/>
      <c r="AA41" s="16"/>
      <c r="AB41" s="16"/>
      <c r="AC41" s="16"/>
      <c r="AD41" s="16"/>
    </row>
    <row r="42" spans="1:30" s="2" customFormat="1" ht="26.1" customHeight="1">
      <c r="A42" s="60" t="s">
        <v>63</v>
      </c>
      <c r="B42" s="60"/>
      <c r="C42" s="60"/>
      <c r="D42" s="60"/>
      <c r="E42" s="60"/>
      <c r="F42" s="61"/>
      <c r="G42" s="61"/>
      <c r="H42" s="61"/>
      <c r="I42" s="61"/>
      <c r="J42" s="80"/>
      <c r="K42" s="61" t="s">
        <v>32</v>
      </c>
      <c r="L42" s="61"/>
      <c r="M42" s="17">
        <f t="shared" si="11"/>
        <v>72656</v>
      </c>
      <c r="N42" s="17">
        <f t="shared" ref="N42:Y42" si="13">N46+N50+N54+N58+N62+N66+N70+N74+N78</f>
        <v>0</v>
      </c>
      <c r="O42" s="17">
        <f t="shared" si="13"/>
        <v>2500</v>
      </c>
      <c r="P42" s="17">
        <f t="shared" si="13"/>
        <v>4000</v>
      </c>
      <c r="Q42" s="17">
        <f t="shared" si="13"/>
        <v>10300</v>
      </c>
      <c r="R42" s="17">
        <f t="shared" si="13"/>
        <v>7000</v>
      </c>
      <c r="S42" s="17">
        <f t="shared" si="13"/>
        <v>17000</v>
      </c>
      <c r="T42" s="17">
        <f t="shared" si="13"/>
        <v>5000</v>
      </c>
      <c r="U42" s="17">
        <f t="shared" si="13"/>
        <v>3856</v>
      </c>
      <c r="V42" s="17">
        <f t="shared" si="13"/>
        <v>0</v>
      </c>
      <c r="W42" s="17">
        <f t="shared" si="13"/>
        <v>3600</v>
      </c>
      <c r="X42" s="17">
        <f t="shared" si="13"/>
        <v>8500</v>
      </c>
      <c r="Y42" s="17">
        <f t="shared" si="13"/>
        <v>10900</v>
      </c>
      <c r="Z42" s="16"/>
      <c r="AA42" s="16"/>
      <c r="AB42" s="16"/>
      <c r="AC42" s="16"/>
      <c r="AD42" s="16"/>
    </row>
    <row r="43" spans="1:30" s="5" customFormat="1" ht="30.95" customHeight="1">
      <c r="A43" s="59">
        <v>1</v>
      </c>
      <c r="B43" s="59" t="s">
        <v>64</v>
      </c>
      <c r="C43" s="59" t="s">
        <v>65</v>
      </c>
      <c r="D43" s="59" t="s">
        <v>66</v>
      </c>
      <c r="E43" s="59"/>
      <c r="F43" s="59"/>
      <c r="G43" s="59"/>
      <c r="H43" s="59">
        <v>100</v>
      </c>
      <c r="I43" s="59"/>
      <c r="J43" s="59">
        <v>7300</v>
      </c>
      <c r="K43" s="59" t="s">
        <v>39</v>
      </c>
      <c r="L43" s="59"/>
      <c r="M43" s="59"/>
      <c r="N43" s="32"/>
      <c r="O43" s="65" t="s">
        <v>67</v>
      </c>
      <c r="P43" s="66"/>
      <c r="Q43" s="66"/>
      <c r="R43" s="67"/>
      <c r="S43" s="32"/>
      <c r="T43" s="32"/>
      <c r="U43" s="32"/>
      <c r="V43" s="32"/>
      <c r="W43" s="32"/>
      <c r="X43" s="32"/>
      <c r="Y43" s="32"/>
      <c r="Z43" s="59"/>
      <c r="AA43" s="14"/>
      <c r="AB43" s="59"/>
      <c r="AC43" s="59"/>
      <c r="AD43" s="59"/>
    </row>
    <row r="44" spans="1:30" s="6" customFormat="1" ht="33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 t="s">
        <v>30</v>
      </c>
      <c r="L44" s="14" t="s">
        <v>27</v>
      </c>
      <c r="M44" s="29">
        <v>100</v>
      </c>
      <c r="N44" s="14"/>
      <c r="O44" s="14">
        <v>25</v>
      </c>
      <c r="P44" s="14">
        <v>25</v>
      </c>
      <c r="Q44" s="14">
        <v>25</v>
      </c>
      <c r="R44" s="14">
        <v>25</v>
      </c>
      <c r="S44" s="14"/>
      <c r="T44" s="14"/>
      <c r="U44" s="14"/>
      <c r="V44" s="14"/>
      <c r="W44" s="14"/>
      <c r="X44" s="14"/>
      <c r="Y44" s="14"/>
      <c r="Z44" s="59"/>
      <c r="AA44" s="14"/>
      <c r="AB44" s="59"/>
      <c r="AC44" s="59"/>
      <c r="AD44" s="59"/>
    </row>
    <row r="45" spans="1:30" s="6" customFormat="1" ht="33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14" t="s">
        <v>28</v>
      </c>
      <c r="M45" s="14"/>
      <c r="N45" s="14"/>
      <c r="O45" s="33"/>
      <c r="P45" s="33"/>
      <c r="Q45" s="33"/>
      <c r="R45" s="14"/>
      <c r="S45" s="14"/>
      <c r="T45" s="14"/>
      <c r="U45" s="14"/>
      <c r="V45" s="14"/>
      <c r="W45" s="14"/>
      <c r="X45" s="14"/>
      <c r="Y45" s="14"/>
      <c r="Z45" s="59"/>
      <c r="AA45" s="14"/>
      <c r="AB45" s="59"/>
      <c r="AC45" s="59"/>
      <c r="AD45" s="59"/>
    </row>
    <row r="46" spans="1:30" s="6" customFormat="1" ht="33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 t="s">
        <v>32</v>
      </c>
      <c r="L46" s="59"/>
      <c r="M46" s="14">
        <v>7300</v>
      </c>
      <c r="N46" s="14"/>
      <c r="O46" s="14">
        <v>2500</v>
      </c>
      <c r="P46" s="14">
        <v>2500</v>
      </c>
      <c r="Q46" s="14">
        <v>2300</v>
      </c>
      <c r="R46" s="14"/>
      <c r="S46" s="14"/>
      <c r="T46" s="14"/>
      <c r="U46" s="14"/>
      <c r="V46" s="14"/>
      <c r="W46" s="14"/>
      <c r="X46" s="14"/>
      <c r="Y46" s="14"/>
      <c r="Z46" s="59"/>
      <c r="AA46" s="14"/>
      <c r="AB46" s="59"/>
      <c r="AC46" s="59"/>
      <c r="AD46" s="59"/>
    </row>
    <row r="47" spans="1:30" s="5" customFormat="1" ht="33.950000000000003" customHeight="1">
      <c r="A47" s="59">
        <v>2</v>
      </c>
      <c r="B47" s="59" t="s">
        <v>52</v>
      </c>
      <c r="C47" s="59" t="s">
        <v>36</v>
      </c>
      <c r="D47" s="59" t="s">
        <v>53</v>
      </c>
      <c r="E47" s="59">
        <v>1716</v>
      </c>
      <c r="F47" s="59">
        <v>0</v>
      </c>
      <c r="G47" s="83">
        <v>123642</v>
      </c>
      <c r="H47" s="59">
        <v>1716</v>
      </c>
      <c r="I47" s="59"/>
      <c r="J47" s="83">
        <v>123642</v>
      </c>
      <c r="K47" s="53" t="s">
        <v>39</v>
      </c>
      <c r="L47" s="53"/>
      <c r="M47" s="53"/>
      <c r="N47" s="25"/>
      <c r="O47" s="25"/>
      <c r="P47" s="56" t="s">
        <v>54</v>
      </c>
      <c r="Q47" s="57"/>
      <c r="R47" s="57"/>
      <c r="S47" s="57"/>
      <c r="T47" s="57"/>
      <c r="U47" s="57"/>
      <c r="V47" s="57"/>
      <c r="W47" s="57"/>
      <c r="X47" s="57"/>
      <c r="Y47" s="58"/>
      <c r="Z47" s="87" t="s">
        <v>55</v>
      </c>
      <c r="AA47" s="39"/>
      <c r="AB47" s="87" t="s">
        <v>55</v>
      </c>
      <c r="AC47" s="87" t="s">
        <v>56</v>
      </c>
      <c r="AD47" s="92"/>
    </row>
    <row r="48" spans="1:30" s="5" customFormat="1" ht="33" customHeight="1">
      <c r="A48" s="59"/>
      <c r="B48" s="59"/>
      <c r="C48" s="59"/>
      <c r="D48" s="59"/>
      <c r="E48" s="59"/>
      <c r="F48" s="59"/>
      <c r="G48" s="83"/>
      <c r="H48" s="59"/>
      <c r="I48" s="59"/>
      <c r="J48" s="83"/>
      <c r="K48" s="53" t="s">
        <v>30</v>
      </c>
      <c r="L48" s="19" t="s">
        <v>27</v>
      </c>
      <c r="M48" s="19">
        <v>133.4</v>
      </c>
      <c r="N48" s="27"/>
      <c r="O48" s="27"/>
      <c r="P48" s="19">
        <v>10.8</v>
      </c>
      <c r="Q48" s="19">
        <v>9</v>
      </c>
      <c r="R48" s="19">
        <v>12.6</v>
      </c>
      <c r="S48" s="19">
        <v>15</v>
      </c>
      <c r="T48" s="19">
        <v>15</v>
      </c>
      <c r="U48" s="19">
        <v>20</v>
      </c>
      <c r="V48" s="19">
        <v>16</v>
      </c>
      <c r="W48" s="19">
        <v>12</v>
      </c>
      <c r="X48" s="19">
        <v>13</v>
      </c>
      <c r="Y48" s="19">
        <v>10</v>
      </c>
      <c r="Z48" s="87"/>
      <c r="AA48" s="39"/>
      <c r="AB48" s="87"/>
      <c r="AC48" s="87"/>
      <c r="AD48" s="92"/>
    </row>
    <row r="49" spans="1:30" s="5" customFormat="1" ht="33" customHeight="1">
      <c r="A49" s="59"/>
      <c r="B49" s="59"/>
      <c r="C49" s="59"/>
      <c r="D49" s="59"/>
      <c r="E49" s="59"/>
      <c r="F49" s="59"/>
      <c r="G49" s="83"/>
      <c r="H49" s="59"/>
      <c r="I49" s="59"/>
      <c r="J49" s="83"/>
      <c r="K49" s="53"/>
      <c r="L49" s="19" t="s">
        <v>28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87"/>
      <c r="AA49" s="39"/>
      <c r="AB49" s="87"/>
      <c r="AC49" s="87"/>
      <c r="AD49" s="92"/>
    </row>
    <row r="50" spans="1:30" s="5" customFormat="1" ht="33" customHeight="1">
      <c r="A50" s="59"/>
      <c r="B50" s="59"/>
      <c r="C50" s="59"/>
      <c r="D50" s="59"/>
      <c r="E50" s="59"/>
      <c r="F50" s="59"/>
      <c r="G50" s="83"/>
      <c r="H50" s="59"/>
      <c r="I50" s="59"/>
      <c r="J50" s="83"/>
      <c r="K50" s="53" t="s">
        <v>32</v>
      </c>
      <c r="L50" s="53"/>
      <c r="M50" s="26">
        <v>20000</v>
      </c>
      <c r="N50" s="27"/>
      <c r="O50" s="27"/>
      <c r="P50" s="27"/>
      <c r="Q50" s="27"/>
      <c r="R50" s="27"/>
      <c r="S50" s="27"/>
      <c r="T50" s="27"/>
      <c r="U50" s="27"/>
      <c r="V50" s="27"/>
      <c r="W50" s="19">
        <v>3600</v>
      </c>
      <c r="X50" s="19">
        <v>7000</v>
      </c>
      <c r="Y50" s="19">
        <v>9400</v>
      </c>
      <c r="Z50" s="87"/>
      <c r="AA50" s="39"/>
      <c r="AB50" s="87"/>
      <c r="AC50" s="87"/>
      <c r="AD50" s="92"/>
    </row>
    <row r="51" spans="1:30" s="3" customFormat="1" ht="33" customHeight="1">
      <c r="A51" s="59">
        <v>3</v>
      </c>
      <c r="B51" s="59" t="s">
        <v>68</v>
      </c>
      <c r="C51" s="59" t="s">
        <v>69</v>
      </c>
      <c r="D51" s="59" t="s">
        <v>70</v>
      </c>
      <c r="E51" s="59">
        <v>807.5</v>
      </c>
      <c r="F51" s="59"/>
      <c r="G51" s="59">
        <v>18000</v>
      </c>
      <c r="H51" s="59">
        <v>807.5</v>
      </c>
      <c r="I51" s="59"/>
      <c r="J51" s="59">
        <v>18000</v>
      </c>
      <c r="K51" s="59" t="s">
        <v>39</v>
      </c>
      <c r="L51" s="59"/>
      <c r="M51" s="59"/>
      <c r="N51" s="14"/>
      <c r="O51" s="14"/>
      <c r="P51" s="14"/>
      <c r="Q51" s="14"/>
      <c r="R51" s="14"/>
      <c r="S51" s="14"/>
      <c r="T51" s="14"/>
      <c r="U51" s="14"/>
      <c r="V51" s="68" t="s">
        <v>71</v>
      </c>
      <c r="W51" s="69"/>
      <c r="X51" s="14"/>
      <c r="Y51" s="14"/>
      <c r="Z51" s="88" t="s">
        <v>14</v>
      </c>
      <c r="AA51" s="88" t="s">
        <v>16</v>
      </c>
      <c r="AB51" s="93">
        <v>43404</v>
      </c>
      <c r="AC51" s="93" t="s">
        <v>72</v>
      </c>
      <c r="AD51" s="93" t="s">
        <v>73</v>
      </c>
    </row>
    <row r="52" spans="1:30" s="3" customFormat="1" ht="33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 t="s">
        <v>30</v>
      </c>
      <c r="L52" s="14" t="s">
        <v>27</v>
      </c>
      <c r="M52" s="14">
        <v>170</v>
      </c>
      <c r="N52" s="14"/>
      <c r="O52" s="14"/>
      <c r="P52" s="14"/>
      <c r="Q52" s="14"/>
      <c r="R52" s="14"/>
      <c r="S52" s="14"/>
      <c r="T52" s="14"/>
      <c r="U52" s="14"/>
      <c r="V52" s="35">
        <v>100</v>
      </c>
      <c r="W52" s="35">
        <v>70</v>
      </c>
      <c r="X52" s="14"/>
      <c r="Y52" s="14"/>
      <c r="Z52" s="89"/>
      <c r="AA52" s="89"/>
      <c r="AB52" s="93"/>
      <c r="AC52" s="93"/>
      <c r="AD52" s="93"/>
    </row>
    <row r="53" spans="1:30" s="3" customFormat="1" ht="33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14" t="s">
        <v>28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89"/>
      <c r="AA53" s="89"/>
      <c r="AB53" s="93"/>
      <c r="AC53" s="93"/>
      <c r="AD53" s="93"/>
    </row>
    <row r="54" spans="1:30" s="3" customFormat="1" ht="33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 t="s">
        <v>32</v>
      </c>
      <c r="L54" s="59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90"/>
      <c r="AA54" s="90"/>
      <c r="AB54" s="93"/>
      <c r="AC54" s="93"/>
      <c r="AD54" s="93"/>
    </row>
    <row r="55" spans="1:30" s="3" customFormat="1" ht="33" customHeight="1">
      <c r="A55" s="59">
        <v>4</v>
      </c>
      <c r="B55" s="80" t="s">
        <v>74</v>
      </c>
      <c r="C55" s="80" t="s">
        <v>75</v>
      </c>
      <c r="D55" s="80" t="s">
        <v>76</v>
      </c>
      <c r="E55" s="70">
        <v>1325.7</v>
      </c>
      <c r="F55" s="70"/>
      <c r="G55" s="70"/>
      <c r="H55" s="70">
        <v>1325.7</v>
      </c>
      <c r="I55" s="70"/>
      <c r="J55" s="70"/>
      <c r="K55" s="70" t="s">
        <v>39</v>
      </c>
      <c r="L55" s="70"/>
      <c r="M55" s="70"/>
      <c r="N55" s="34"/>
      <c r="O55" s="34"/>
      <c r="P55" s="34"/>
      <c r="Q55" s="34"/>
      <c r="R55" s="71" t="s">
        <v>63</v>
      </c>
      <c r="S55" s="71"/>
      <c r="T55" s="71"/>
      <c r="U55" s="34"/>
      <c r="V55" s="34"/>
      <c r="W55" s="35"/>
      <c r="X55" s="35"/>
      <c r="Y55" s="35"/>
      <c r="Z55" s="91" t="s">
        <v>77</v>
      </c>
      <c r="AA55" s="40"/>
      <c r="AB55" s="91">
        <v>43281</v>
      </c>
      <c r="AC55" s="91">
        <v>42885</v>
      </c>
      <c r="AD55" s="91" t="s">
        <v>78</v>
      </c>
    </row>
    <row r="56" spans="1:30" s="3" customFormat="1" ht="33" customHeight="1">
      <c r="A56" s="59"/>
      <c r="B56" s="80"/>
      <c r="C56" s="80"/>
      <c r="D56" s="80"/>
      <c r="E56" s="70"/>
      <c r="F56" s="70"/>
      <c r="G56" s="70"/>
      <c r="H56" s="70"/>
      <c r="I56" s="70"/>
      <c r="J56" s="70"/>
      <c r="K56" s="70" t="s">
        <v>48</v>
      </c>
      <c r="L56" s="18" t="s">
        <v>27</v>
      </c>
      <c r="M56" s="18">
        <v>1325.7</v>
      </c>
      <c r="N56" s="35"/>
      <c r="O56" s="35"/>
      <c r="P56" s="35"/>
      <c r="Q56" s="35"/>
      <c r="R56" s="35">
        <v>550</v>
      </c>
      <c r="S56" s="35">
        <v>550</v>
      </c>
      <c r="T56" s="35">
        <v>225.7</v>
      </c>
      <c r="U56" s="35"/>
      <c r="V56" s="35"/>
      <c r="W56" s="35"/>
      <c r="X56" s="35"/>
      <c r="Y56" s="35"/>
      <c r="Z56" s="91"/>
      <c r="AA56" s="40"/>
      <c r="AB56" s="91"/>
      <c r="AC56" s="91"/>
      <c r="AD56" s="91"/>
    </row>
    <row r="57" spans="1:30" s="3" customFormat="1" ht="33" customHeight="1">
      <c r="A57" s="59"/>
      <c r="B57" s="80"/>
      <c r="C57" s="80"/>
      <c r="D57" s="80"/>
      <c r="E57" s="70"/>
      <c r="F57" s="70"/>
      <c r="G57" s="70"/>
      <c r="H57" s="70"/>
      <c r="I57" s="70"/>
      <c r="J57" s="70"/>
      <c r="K57" s="70"/>
      <c r="L57" s="18" t="s">
        <v>28</v>
      </c>
      <c r="M57" s="18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91"/>
      <c r="AA57" s="40"/>
      <c r="AB57" s="91"/>
      <c r="AC57" s="91"/>
      <c r="AD57" s="91"/>
    </row>
    <row r="58" spans="1:30" s="3" customFormat="1" ht="33" customHeight="1">
      <c r="A58" s="59"/>
      <c r="B58" s="80"/>
      <c r="C58" s="80"/>
      <c r="D58" s="80"/>
      <c r="E58" s="70"/>
      <c r="F58" s="70"/>
      <c r="G58" s="70"/>
      <c r="H58" s="70"/>
      <c r="I58" s="70"/>
      <c r="J58" s="70"/>
      <c r="K58" s="70" t="s">
        <v>32</v>
      </c>
      <c r="L58" s="70"/>
      <c r="M58" s="18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91"/>
      <c r="AA58" s="40"/>
      <c r="AB58" s="91"/>
      <c r="AC58" s="91"/>
      <c r="AD58" s="91"/>
    </row>
    <row r="59" spans="1:30" s="3" customFormat="1" ht="33" customHeight="1">
      <c r="A59" s="59">
        <v>5</v>
      </c>
      <c r="B59" s="80" t="s">
        <v>79</v>
      </c>
      <c r="C59" s="80" t="s">
        <v>75</v>
      </c>
      <c r="D59" s="80" t="s">
        <v>76</v>
      </c>
      <c r="E59" s="70">
        <v>2085</v>
      </c>
      <c r="F59" s="70"/>
      <c r="G59" s="70">
        <v>14000</v>
      </c>
      <c r="H59" s="70">
        <v>2085</v>
      </c>
      <c r="I59" s="70"/>
      <c r="J59" s="70">
        <v>14000</v>
      </c>
      <c r="K59" s="70" t="s">
        <v>39</v>
      </c>
      <c r="L59" s="70"/>
      <c r="M59" s="70"/>
      <c r="N59" s="34"/>
      <c r="O59" s="34"/>
      <c r="P59" s="34"/>
      <c r="Q59" s="34"/>
      <c r="R59" s="34"/>
      <c r="S59" s="34"/>
      <c r="T59" s="34"/>
      <c r="U59" s="34"/>
      <c r="V59" s="34"/>
      <c r="W59" s="35" t="s">
        <v>80</v>
      </c>
      <c r="X59" s="35" t="s">
        <v>80</v>
      </c>
      <c r="Y59" s="35"/>
      <c r="Z59" s="91">
        <v>43312</v>
      </c>
      <c r="AA59" s="40"/>
      <c r="AB59" s="91">
        <v>43373</v>
      </c>
      <c r="AC59" s="91">
        <v>42948</v>
      </c>
      <c r="AD59" s="91" t="s">
        <v>78</v>
      </c>
    </row>
    <row r="60" spans="1:30" s="3" customFormat="1" ht="33" customHeight="1">
      <c r="A60" s="59"/>
      <c r="B60" s="80"/>
      <c r="C60" s="80"/>
      <c r="D60" s="80"/>
      <c r="E60" s="70"/>
      <c r="F60" s="70"/>
      <c r="G60" s="70"/>
      <c r="H60" s="70"/>
      <c r="I60" s="70"/>
      <c r="J60" s="70"/>
      <c r="K60" s="70" t="s">
        <v>48</v>
      </c>
      <c r="L60" s="18" t="s">
        <v>27</v>
      </c>
      <c r="M60" s="18">
        <v>1000</v>
      </c>
      <c r="N60" s="35"/>
      <c r="O60" s="35"/>
      <c r="P60" s="35"/>
      <c r="Q60" s="35"/>
      <c r="R60" s="35"/>
      <c r="S60" s="35"/>
      <c r="T60" s="35"/>
      <c r="U60" s="35"/>
      <c r="V60" s="35"/>
      <c r="W60" s="35">
        <v>500</v>
      </c>
      <c r="X60" s="35">
        <v>500</v>
      </c>
      <c r="Y60" s="35"/>
      <c r="Z60" s="91"/>
      <c r="AA60" s="40"/>
      <c r="AB60" s="91"/>
      <c r="AC60" s="91"/>
      <c r="AD60" s="91"/>
    </row>
    <row r="61" spans="1:30" s="3" customFormat="1" ht="33" customHeight="1">
      <c r="A61" s="59"/>
      <c r="B61" s="80"/>
      <c r="C61" s="80"/>
      <c r="D61" s="80"/>
      <c r="E61" s="70"/>
      <c r="F61" s="70"/>
      <c r="G61" s="70"/>
      <c r="H61" s="70"/>
      <c r="I61" s="70"/>
      <c r="J61" s="70"/>
      <c r="K61" s="70"/>
      <c r="L61" s="18" t="s">
        <v>28</v>
      </c>
      <c r="M61" s="18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91"/>
      <c r="AA61" s="40"/>
      <c r="AB61" s="91"/>
      <c r="AC61" s="91"/>
      <c r="AD61" s="91"/>
    </row>
    <row r="62" spans="1:30" s="3" customFormat="1" ht="33" customHeight="1">
      <c r="A62" s="59"/>
      <c r="B62" s="80"/>
      <c r="C62" s="80"/>
      <c r="D62" s="80"/>
      <c r="E62" s="70"/>
      <c r="F62" s="70"/>
      <c r="G62" s="70"/>
      <c r="H62" s="70"/>
      <c r="I62" s="70"/>
      <c r="J62" s="70"/>
      <c r="K62" s="70" t="s">
        <v>32</v>
      </c>
      <c r="L62" s="70"/>
      <c r="M62" s="18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91"/>
      <c r="AA62" s="40"/>
      <c r="AB62" s="91"/>
      <c r="AC62" s="91"/>
      <c r="AD62" s="91"/>
    </row>
    <row r="63" spans="1:30" s="3" customFormat="1" ht="33" customHeight="1">
      <c r="A63" s="59">
        <v>6</v>
      </c>
      <c r="B63" s="59" t="s">
        <v>81</v>
      </c>
      <c r="C63" s="59" t="s">
        <v>69</v>
      </c>
      <c r="D63" s="59" t="s">
        <v>70</v>
      </c>
      <c r="E63" s="59">
        <v>640</v>
      </c>
      <c r="F63" s="59">
        <v>0</v>
      </c>
      <c r="G63" s="59">
        <v>0</v>
      </c>
      <c r="H63" s="59">
        <v>640</v>
      </c>
      <c r="I63" s="59">
        <v>0</v>
      </c>
      <c r="J63" s="59">
        <v>0</v>
      </c>
      <c r="K63" s="59" t="s">
        <v>39</v>
      </c>
      <c r="L63" s="59"/>
      <c r="M63" s="59"/>
      <c r="N63" s="14"/>
      <c r="O63" s="14"/>
      <c r="P63" s="14"/>
      <c r="Q63" s="14"/>
      <c r="R63" s="65" t="s">
        <v>63</v>
      </c>
      <c r="S63" s="66"/>
      <c r="T63" s="67"/>
      <c r="U63" s="14"/>
      <c r="V63" s="14"/>
      <c r="W63" s="14"/>
      <c r="X63" s="14"/>
      <c r="Y63" s="14"/>
      <c r="Z63" s="91"/>
      <c r="AA63" s="40"/>
      <c r="AB63" s="91"/>
      <c r="AC63" s="91"/>
      <c r="AD63" s="91" t="s">
        <v>82</v>
      </c>
    </row>
    <row r="64" spans="1:30" s="3" customFormat="1" ht="33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 t="s">
        <v>30</v>
      </c>
      <c r="L64" s="14" t="s">
        <v>27</v>
      </c>
      <c r="M64" s="14">
        <v>340</v>
      </c>
      <c r="N64" s="14"/>
      <c r="O64" s="14"/>
      <c r="P64" s="14"/>
      <c r="Q64" s="14"/>
      <c r="R64" s="14">
        <v>100</v>
      </c>
      <c r="S64" s="14">
        <v>100</v>
      </c>
      <c r="T64" s="14">
        <v>140</v>
      </c>
      <c r="U64" s="14"/>
      <c r="V64" s="14"/>
      <c r="W64" s="14"/>
      <c r="X64" s="14"/>
      <c r="Y64" s="14"/>
      <c r="Z64" s="91"/>
      <c r="AA64" s="40"/>
      <c r="AB64" s="91"/>
      <c r="AC64" s="91"/>
      <c r="AD64" s="91"/>
    </row>
    <row r="65" spans="1:30" s="3" customFormat="1" ht="33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4" t="s">
        <v>28</v>
      </c>
      <c r="M65" s="14">
        <v>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91"/>
      <c r="AA65" s="40"/>
      <c r="AB65" s="91"/>
      <c r="AC65" s="91"/>
      <c r="AD65" s="91"/>
    </row>
    <row r="66" spans="1:30" s="3" customFormat="1" ht="33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 t="s">
        <v>32</v>
      </c>
      <c r="L66" s="59"/>
      <c r="M66" s="14">
        <v>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91"/>
      <c r="AA66" s="40"/>
      <c r="AB66" s="91"/>
      <c r="AC66" s="91"/>
      <c r="AD66" s="91"/>
    </row>
    <row r="67" spans="1:30" s="4" customFormat="1" ht="36.950000000000003" customHeight="1">
      <c r="A67" s="59">
        <v>7</v>
      </c>
      <c r="B67" s="59" t="s">
        <v>41</v>
      </c>
      <c r="C67" s="59" t="s">
        <v>42</v>
      </c>
      <c r="D67" s="59" t="s">
        <v>43</v>
      </c>
      <c r="E67" s="59" t="s">
        <v>44</v>
      </c>
      <c r="F67" s="59">
        <v>0</v>
      </c>
      <c r="G67" s="59" t="s">
        <v>45</v>
      </c>
      <c r="H67" s="59">
        <v>390.6</v>
      </c>
      <c r="I67" s="59">
        <v>0</v>
      </c>
      <c r="J67" s="59">
        <v>69541</v>
      </c>
      <c r="K67" s="59" t="s">
        <v>39</v>
      </c>
      <c r="L67" s="59"/>
      <c r="M67" s="59"/>
      <c r="N67" s="14"/>
      <c r="O67" s="14"/>
      <c r="P67" s="14" t="s">
        <v>83</v>
      </c>
      <c r="Q67" s="65" t="s">
        <v>84</v>
      </c>
      <c r="R67" s="66"/>
      <c r="S67" s="66"/>
      <c r="T67" s="67"/>
      <c r="U67" s="14" t="s">
        <v>85</v>
      </c>
      <c r="V67" s="14"/>
      <c r="W67" s="14"/>
      <c r="X67" s="14" t="s">
        <v>86</v>
      </c>
      <c r="Y67" s="14" t="s">
        <v>86</v>
      </c>
      <c r="Z67" s="14"/>
      <c r="AA67" s="14"/>
      <c r="AB67" s="14"/>
      <c r="AC67" s="59" t="s">
        <v>47</v>
      </c>
      <c r="AD67" s="59" t="s">
        <v>47</v>
      </c>
    </row>
    <row r="68" spans="1:30" s="4" customFormat="1" ht="30.9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 t="s">
        <v>48</v>
      </c>
      <c r="L68" s="14" t="s">
        <v>27</v>
      </c>
      <c r="M68" s="14">
        <v>246</v>
      </c>
      <c r="N68" s="14"/>
      <c r="O68" s="14"/>
      <c r="P68" s="14"/>
      <c r="Q68" s="14">
        <v>30</v>
      </c>
      <c r="R68" s="14">
        <v>15</v>
      </c>
      <c r="S68" s="14">
        <v>21</v>
      </c>
      <c r="T68" s="14">
        <v>150</v>
      </c>
      <c r="U68" s="14">
        <v>30</v>
      </c>
      <c r="V68" s="14"/>
      <c r="W68" s="14"/>
      <c r="X68" s="14"/>
      <c r="Y68" s="14"/>
      <c r="Z68" s="14"/>
      <c r="AA68" s="14"/>
      <c r="AB68" s="14" t="s">
        <v>49</v>
      </c>
      <c r="AC68" s="59"/>
      <c r="AD68" s="59"/>
    </row>
    <row r="69" spans="1:30" s="4" customFormat="1" ht="33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4" t="s">
        <v>28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59"/>
      <c r="AD69" s="59"/>
    </row>
    <row r="70" spans="1:30" s="4" customFormat="1" ht="33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 t="s">
        <v>32</v>
      </c>
      <c r="L70" s="59"/>
      <c r="M70" s="14">
        <v>45356</v>
      </c>
      <c r="N70" s="14"/>
      <c r="O70" s="14"/>
      <c r="P70" s="14">
        <v>1500</v>
      </c>
      <c r="Q70" s="14">
        <v>8000</v>
      </c>
      <c r="R70" s="14">
        <v>7000</v>
      </c>
      <c r="S70" s="14">
        <v>17000</v>
      </c>
      <c r="T70" s="14">
        <v>5000</v>
      </c>
      <c r="U70" s="14">
        <v>3856</v>
      </c>
      <c r="V70" s="14"/>
      <c r="W70" s="14"/>
      <c r="X70" s="14">
        <v>1500</v>
      </c>
      <c r="Y70" s="14">
        <v>1500</v>
      </c>
      <c r="Z70" s="14"/>
      <c r="AA70" s="14"/>
      <c r="AB70" s="14"/>
      <c r="AC70" s="59"/>
      <c r="AD70" s="59"/>
    </row>
    <row r="71" spans="1:30" s="4" customFormat="1" ht="33" customHeight="1">
      <c r="A71" s="76">
        <v>8</v>
      </c>
      <c r="B71" s="76" t="s">
        <v>87</v>
      </c>
      <c r="C71" s="76" t="s">
        <v>42</v>
      </c>
      <c r="D71" s="76" t="s">
        <v>88</v>
      </c>
      <c r="E71" s="76">
        <v>712.6</v>
      </c>
      <c r="F71" s="76"/>
      <c r="G71" s="76">
        <v>24133</v>
      </c>
      <c r="H71" s="76">
        <v>118.6</v>
      </c>
      <c r="I71" s="76"/>
      <c r="J71" s="76"/>
      <c r="K71" s="59" t="s">
        <v>39</v>
      </c>
      <c r="L71" s="59"/>
      <c r="M71" s="59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4" customFormat="1" ht="33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59" t="s">
        <v>48</v>
      </c>
      <c r="L72" s="14" t="s">
        <v>27</v>
      </c>
      <c r="M72" s="14">
        <v>118.6</v>
      </c>
      <c r="N72" s="14">
        <v>118.6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s="4" customFormat="1" ht="33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59"/>
      <c r="L73" s="14" t="s">
        <v>28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4" customFormat="1" ht="33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59" t="s">
        <v>32</v>
      </c>
      <c r="L74" s="59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s="4" customFormat="1" ht="33" customHeight="1">
      <c r="A75" s="76">
        <v>9</v>
      </c>
      <c r="B75" s="76" t="s">
        <v>89</v>
      </c>
      <c r="C75" s="76" t="s">
        <v>42</v>
      </c>
      <c r="D75" s="76" t="s">
        <v>88</v>
      </c>
      <c r="E75" s="76">
        <v>452.4</v>
      </c>
      <c r="F75" s="76"/>
      <c r="G75" s="76">
        <v>40035</v>
      </c>
      <c r="H75" s="76">
        <v>101.4</v>
      </c>
      <c r="I75" s="76"/>
      <c r="J75" s="76"/>
      <c r="K75" s="59" t="s">
        <v>39</v>
      </c>
      <c r="L75" s="59"/>
      <c r="M75" s="59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s="4" customFormat="1" ht="33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59" t="s">
        <v>48</v>
      </c>
      <c r="L76" s="14" t="s">
        <v>27</v>
      </c>
      <c r="M76" s="14">
        <v>26.579000000000001</v>
      </c>
      <c r="N76" s="14">
        <v>26.579000000000001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s="4" customFormat="1" ht="33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59"/>
      <c r="L77" s="14" t="s">
        <v>28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s="4" customFormat="1" ht="33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59" t="s">
        <v>32</v>
      </c>
      <c r="L78" s="59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s="4" customFormat="1" ht="33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s="2" customFormat="1" ht="36" customHeight="1">
      <c r="A80" s="60" t="s">
        <v>90</v>
      </c>
      <c r="B80" s="60"/>
      <c r="C80" s="60"/>
      <c r="D80" s="60"/>
      <c r="E80" s="60"/>
      <c r="F80" s="61"/>
      <c r="G80" s="61"/>
      <c r="H80" s="61"/>
      <c r="I80" s="61"/>
      <c r="J80" s="80"/>
      <c r="K80" s="61" t="s">
        <v>27</v>
      </c>
      <c r="L80" s="17" t="s">
        <v>25</v>
      </c>
      <c r="M80" s="17">
        <f>M84+M88+M92+M96+M100+M104</f>
        <v>749.38599999999997</v>
      </c>
      <c r="N80" s="17">
        <f t="shared" ref="N80:Y80" si="14">N84+N88+N92+N96+N100+N104</f>
        <v>119.85599999999999</v>
      </c>
      <c r="O80" s="17">
        <f t="shared" si="14"/>
        <v>0</v>
      </c>
      <c r="P80" s="17">
        <f t="shared" si="14"/>
        <v>15</v>
      </c>
      <c r="Q80" s="17">
        <f t="shared" si="14"/>
        <v>15</v>
      </c>
      <c r="R80" s="17">
        <f t="shared" si="14"/>
        <v>15</v>
      </c>
      <c r="S80" s="17">
        <f t="shared" si="14"/>
        <v>60</v>
      </c>
      <c r="T80" s="17">
        <f t="shared" si="14"/>
        <v>40</v>
      </c>
      <c r="U80" s="17">
        <f t="shared" si="14"/>
        <v>40</v>
      </c>
      <c r="V80" s="17">
        <f t="shared" si="14"/>
        <v>40</v>
      </c>
      <c r="W80" s="17">
        <f t="shared" si="14"/>
        <v>140</v>
      </c>
      <c r="X80" s="17">
        <f t="shared" si="14"/>
        <v>140</v>
      </c>
      <c r="Y80" s="17">
        <f t="shared" si="14"/>
        <v>124.53</v>
      </c>
      <c r="Z80" s="16"/>
      <c r="AA80" s="16"/>
      <c r="AB80" s="16"/>
      <c r="AC80" s="16"/>
      <c r="AD80" s="16"/>
    </row>
    <row r="81" spans="1:31" s="2" customFormat="1" ht="33" customHeight="1">
      <c r="A81" s="60"/>
      <c r="B81" s="60"/>
      <c r="C81" s="60"/>
      <c r="D81" s="60"/>
      <c r="E81" s="60"/>
      <c r="F81" s="61"/>
      <c r="G81" s="61"/>
      <c r="H81" s="61"/>
      <c r="I81" s="61"/>
      <c r="J81" s="80"/>
      <c r="K81" s="61"/>
      <c r="L81" s="17" t="s">
        <v>31</v>
      </c>
      <c r="M81" s="17">
        <f t="shared" ref="M81:Y82" si="15">M85+M89+M93+M97+M101+M105</f>
        <v>0</v>
      </c>
      <c r="N81" s="17">
        <f t="shared" si="15"/>
        <v>0</v>
      </c>
      <c r="O81" s="17">
        <f t="shared" si="15"/>
        <v>0</v>
      </c>
      <c r="P81" s="17">
        <f t="shared" si="15"/>
        <v>0</v>
      </c>
      <c r="Q81" s="17">
        <f t="shared" si="15"/>
        <v>0</v>
      </c>
      <c r="R81" s="17">
        <f t="shared" si="15"/>
        <v>0</v>
      </c>
      <c r="S81" s="17">
        <f t="shared" si="15"/>
        <v>0</v>
      </c>
      <c r="T81" s="17">
        <f t="shared" si="15"/>
        <v>0</v>
      </c>
      <c r="U81" s="17">
        <f t="shared" si="15"/>
        <v>0</v>
      </c>
      <c r="V81" s="17">
        <f t="shared" si="15"/>
        <v>0</v>
      </c>
      <c r="W81" s="17">
        <f t="shared" si="15"/>
        <v>0</v>
      </c>
      <c r="X81" s="17">
        <f t="shared" si="15"/>
        <v>0</v>
      </c>
      <c r="Y81" s="17">
        <f t="shared" si="15"/>
        <v>0</v>
      </c>
      <c r="Z81" s="16"/>
      <c r="AA81" s="16"/>
      <c r="AB81" s="16"/>
      <c r="AC81" s="16"/>
      <c r="AD81" s="16"/>
    </row>
    <row r="82" spans="1:31" s="2" customFormat="1" ht="26.1" customHeight="1">
      <c r="A82" s="60" t="s">
        <v>91</v>
      </c>
      <c r="B82" s="60"/>
      <c r="C82" s="60"/>
      <c r="D82" s="60"/>
      <c r="E82" s="60"/>
      <c r="F82" s="61"/>
      <c r="G82" s="61"/>
      <c r="H82" s="61"/>
      <c r="I82" s="61"/>
      <c r="J82" s="80"/>
      <c r="K82" s="61" t="s">
        <v>32</v>
      </c>
      <c r="L82" s="61"/>
      <c r="M82" s="17">
        <f t="shared" si="15"/>
        <v>28300</v>
      </c>
      <c r="N82" s="17">
        <f t="shared" si="15"/>
        <v>2500</v>
      </c>
      <c r="O82" s="17">
        <f t="shared" si="15"/>
        <v>0</v>
      </c>
      <c r="P82" s="17">
        <f t="shared" si="15"/>
        <v>3000</v>
      </c>
      <c r="Q82" s="17">
        <f t="shared" si="15"/>
        <v>6300</v>
      </c>
      <c r="R82" s="17">
        <f t="shared" si="15"/>
        <v>5000</v>
      </c>
      <c r="S82" s="17">
        <f t="shared" si="15"/>
        <v>2000</v>
      </c>
      <c r="T82" s="17">
        <f t="shared" si="15"/>
        <v>0</v>
      </c>
      <c r="U82" s="17">
        <f t="shared" si="15"/>
        <v>0</v>
      </c>
      <c r="V82" s="17">
        <f t="shared" si="15"/>
        <v>0</v>
      </c>
      <c r="W82" s="17">
        <f t="shared" si="15"/>
        <v>2500</v>
      </c>
      <c r="X82" s="17">
        <f t="shared" si="15"/>
        <v>2500</v>
      </c>
      <c r="Y82" s="17">
        <f t="shared" si="15"/>
        <v>4500</v>
      </c>
      <c r="Z82" s="16"/>
      <c r="AA82" s="16"/>
      <c r="AB82" s="16"/>
      <c r="AC82" s="16"/>
      <c r="AD82" s="16"/>
    </row>
    <row r="83" spans="1:31" s="3" customFormat="1" ht="33" customHeight="1">
      <c r="A83" s="59">
        <v>1</v>
      </c>
      <c r="B83" s="59" t="s">
        <v>35</v>
      </c>
      <c r="C83" s="59" t="s">
        <v>36</v>
      </c>
      <c r="D83" s="59" t="s">
        <v>37</v>
      </c>
      <c r="E83" s="72">
        <v>632</v>
      </c>
      <c r="F83" s="72"/>
      <c r="G83" s="72">
        <v>91825</v>
      </c>
      <c r="H83" s="72">
        <v>632</v>
      </c>
      <c r="I83" s="72"/>
      <c r="J83" s="84" t="s">
        <v>38</v>
      </c>
      <c r="K83" s="53" t="s">
        <v>39</v>
      </c>
      <c r="L83" s="53"/>
      <c r="M83" s="53"/>
      <c r="N83" s="23"/>
      <c r="O83" s="23"/>
      <c r="P83" s="56" t="s">
        <v>40</v>
      </c>
      <c r="Q83" s="57"/>
      <c r="R83" s="57"/>
      <c r="S83" s="57"/>
      <c r="T83" s="57"/>
      <c r="U83" s="57"/>
      <c r="V83" s="57"/>
      <c r="W83" s="57"/>
      <c r="X83" s="57"/>
      <c r="Y83" s="58"/>
      <c r="Z83" s="59"/>
      <c r="AA83" s="14"/>
      <c r="AB83" s="92"/>
      <c r="AC83" s="92"/>
      <c r="AD83" s="92"/>
      <c r="AE83" s="38"/>
    </row>
    <row r="84" spans="1:31" s="3" customFormat="1" ht="33" customHeight="1">
      <c r="A84" s="59"/>
      <c r="B84" s="59"/>
      <c r="C84" s="59"/>
      <c r="D84" s="59"/>
      <c r="E84" s="72"/>
      <c r="F84" s="72"/>
      <c r="G84" s="72"/>
      <c r="H84" s="72"/>
      <c r="I84" s="72"/>
      <c r="J84" s="84"/>
      <c r="K84" s="53" t="s">
        <v>30</v>
      </c>
      <c r="L84" s="19" t="s">
        <v>27</v>
      </c>
      <c r="M84" s="19">
        <v>289.52999999999997</v>
      </c>
      <c r="N84" s="19"/>
      <c r="O84" s="24"/>
      <c r="P84" s="19"/>
      <c r="Q84" s="19"/>
      <c r="R84" s="19"/>
      <c r="S84" s="19">
        <v>40</v>
      </c>
      <c r="T84" s="19">
        <v>40</v>
      </c>
      <c r="U84" s="19">
        <v>40</v>
      </c>
      <c r="V84" s="19">
        <v>40</v>
      </c>
      <c r="W84" s="19">
        <v>40</v>
      </c>
      <c r="X84" s="19">
        <v>40</v>
      </c>
      <c r="Y84" s="19">
        <v>49.53</v>
      </c>
      <c r="Z84" s="59"/>
      <c r="AA84" s="14"/>
      <c r="AB84" s="92"/>
      <c r="AC84" s="92"/>
      <c r="AD84" s="92"/>
      <c r="AE84" s="38"/>
    </row>
    <row r="85" spans="1:31" s="3" customFormat="1" ht="33" customHeight="1">
      <c r="A85" s="59"/>
      <c r="B85" s="59"/>
      <c r="C85" s="59"/>
      <c r="D85" s="59"/>
      <c r="E85" s="72"/>
      <c r="F85" s="72"/>
      <c r="G85" s="72"/>
      <c r="H85" s="72"/>
      <c r="I85" s="72"/>
      <c r="J85" s="84"/>
      <c r="K85" s="53"/>
      <c r="L85" s="19" t="s">
        <v>28</v>
      </c>
      <c r="M85" s="19"/>
      <c r="N85" s="19"/>
      <c r="O85" s="24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59"/>
      <c r="AA85" s="14"/>
      <c r="AB85" s="92"/>
      <c r="AC85" s="92"/>
      <c r="AD85" s="92"/>
      <c r="AE85" s="38"/>
    </row>
    <row r="86" spans="1:31" s="3" customFormat="1" ht="30.95" customHeight="1">
      <c r="A86" s="59"/>
      <c r="B86" s="59"/>
      <c r="C86" s="59"/>
      <c r="D86" s="59"/>
      <c r="E86" s="72"/>
      <c r="F86" s="72"/>
      <c r="G86" s="72"/>
      <c r="H86" s="72"/>
      <c r="I86" s="72"/>
      <c r="J86" s="84"/>
      <c r="K86" s="53" t="s">
        <v>32</v>
      </c>
      <c r="L86" s="53"/>
      <c r="M86" s="19">
        <v>9500</v>
      </c>
      <c r="N86" s="19"/>
      <c r="O86" s="24"/>
      <c r="P86" s="19"/>
      <c r="Q86" s="19"/>
      <c r="R86" s="19"/>
      <c r="S86" s="19"/>
      <c r="T86" s="19"/>
      <c r="U86" s="19"/>
      <c r="V86" s="19"/>
      <c r="W86" s="19">
        <v>2500</v>
      </c>
      <c r="X86" s="19">
        <v>2500</v>
      </c>
      <c r="Y86" s="19">
        <v>4500</v>
      </c>
      <c r="Z86" s="59"/>
      <c r="AA86" s="14"/>
      <c r="AB86" s="92"/>
      <c r="AC86" s="92"/>
      <c r="AD86" s="92"/>
      <c r="AE86" s="38"/>
    </row>
    <row r="87" spans="1:31" s="5" customFormat="1" ht="29.1" customHeight="1">
      <c r="A87" s="59">
        <v>2</v>
      </c>
      <c r="B87" s="59" t="s">
        <v>64</v>
      </c>
      <c r="C87" s="59" t="s">
        <v>65</v>
      </c>
      <c r="D87" s="59" t="s">
        <v>66</v>
      </c>
      <c r="E87" s="59"/>
      <c r="F87" s="59"/>
      <c r="G87" s="59"/>
      <c r="H87" s="59">
        <v>45</v>
      </c>
      <c r="I87" s="59"/>
      <c r="J87" s="59">
        <v>2500</v>
      </c>
      <c r="K87" s="59" t="s">
        <v>39</v>
      </c>
      <c r="L87" s="59"/>
      <c r="M87" s="59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59"/>
      <c r="AA87" s="14"/>
      <c r="AB87" s="59"/>
      <c r="AC87" s="59"/>
      <c r="AD87" s="59"/>
    </row>
    <row r="88" spans="1:31" s="6" customFormat="1" ht="33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 t="s">
        <v>30</v>
      </c>
      <c r="L88" s="14" t="s">
        <v>27</v>
      </c>
      <c r="M88" s="14">
        <v>45</v>
      </c>
      <c r="N88" s="14">
        <v>45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59"/>
      <c r="AA88" s="14"/>
      <c r="AB88" s="59"/>
      <c r="AC88" s="59"/>
      <c r="AD88" s="59"/>
    </row>
    <row r="89" spans="1:31" s="6" customFormat="1" ht="26.1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14" t="s">
        <v>28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59"/>
      <c r="AA89" s="14"/>
      <c r="AB89" s="59"/>
      <c r="AC89" s="59"/>
      <c r="AD89" s="59"/>
    </row>
    <row r="90" spans="1:31" s="6" customFormat="1" ht="33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 t="s">
        <v>32</v>
      </c>
      <c r="L90" s="59"/>
      <c r="M90" s="14">
        <v>2500</v>
      </c>
      <c r="N90" s="14">
        <v>2500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59"/>
      <c r="AA90" s="14"/>
      <c r="AB90" s="59"/>
      <c r="AC90" s="59"/>
      <c r="AD90" s="59"/>
    </row>
    <row r="91" spans="1:31" s="3" customFormat="1" ht="36.950000000000003" customHeight="1">
      <c r="A91" s="59">
        <v>3</v>
      </c>
      <c r="B91" s="59" t="s">
        <v>92</v>
      </c>
      <c r="C91" s="59" t="s">
        <v>69</v>
      </c>
      <c r="D91" s="59" t="s">
        <v>70</v>
      </c>
      <c r="E91" s="59">
        <v>275</v>
      </c>
      <c r="F91" s="59">
        <v>0</v>
      </c>
      <c r="G91" s="59">
        <v>2000</v>
      </c>
      <c r="H91" s="59">
        <v>275</v>
      </c>
      <c r="I91" s="59">
        <v>0</v>
      </c>
      <c r="J91" s="59">
        <v>2000</v>
      </c>
      <c r="K91" s="59" t="s">
        <v>39</v>
      </c>
      <c r="L91" s="59"/>
      <c r="M91" s="59"/>
      <c r="N91" s="14"/>
      <c r="O91" s="14"/>
      <c r="P91" s="14"/>
      <c r="Q91" s="14"/>
      <c r="R91" s="14"/>
      <c r="S91" s="14"/>
      <c r="T91" s="14"/>
      <c r="U91" s="14"/>
      <c r="V91" s="14"/>
      <c r="W91" s="65" t="s">
        <v>93</v>
      </c>
      <c r="X91" s="66"/>
      <c r="Y91" s="67"/>
      <c r="Z91" s="84" t="s">
        <v>94</v>
      </c>
      <c r="AA91" s="22"/>
      <c r="AB91" s="84" t="s">
        <v>95</v>
      </c>
      <c r="AC91" s="95" t="s">
        <v>96</v>
      </c>
      <c r="AD91" s="59" t="s">
        <v>97</v>
      </c>
    </row>
    <row r="92" spans="1:31" s="3" customFormat="1" ht="33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 t="s">
        <v>30</v>
      </c>
      <c r="L92" s="14" t="s">
        <v>27</v>
      </c>
      <c r="M92" s="14">
        <v>275</v>
      </c>
      <c r="N92" s="14"/>
      <c r="O92" s="14"/>
      <c r="P92" s="14"/>
      <c r="Q92" s="14"/>
      <c r="R92" s="14"/>
      <c r="S92" s="14"/>
      <c r="T92" s="14"/>
      <c r="U92" s="14"/>
      <c r="V92" s="14"/>
      <c r="W92" s="14">
        <v>100</v>
      </c>
      <c r="X92" s="14">
        <v>100</v>
      </c>
      <c r="Y92" s="14">
        <v>75</v>
      </c>
      <c r="Z92" s="84"/>
      <c r="AA92" s="22"/>
      <c r="AB92" s="84"/>
      <c r="AC92" s="95"/>
      <c r="AD92" s="59"/>
    </row>
    <row r="93" spans="1:31" s="3" customFormat="1" ht="33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14" t="s">
        <v>28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84"/>
      <c r="AA93" s="22"/>
      <c r="AB93" s="84"/>
      <c r="AC93" s="95"/>
      <c r="AD93" s="59"/>
    </row>
    <row r="94" spans="1:31" s="3" customFormat="1" ht="33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 t="s">
        <v>32</v>
      </c>
      <c r="L94" s="59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84"/>
      <c r="AA94" s="22"/>
      <c r="AB94" s="84"/>
      <c r="AC94" s="43" t="s">
        <v>98</v>
      </c>
      <c r="AD94" s="59"/>
    </row>
    <row r="95" spans="1:31" s="3" customFormat="1" ht="33" customHeight="1">
      <c r="A95" s="59">
        <v>4</v>
      </c>
      <c r="B95" s="80" t="s">
        <v>99</v>
      </c>
      <c r="C95" s="80" t="s">
        <v>75</v>
      </c>
      <c r="D95" s="80" t="s">
        <v>76</v>
      </c>
      <c r="E95" s="70"/>
      <c r="F95" s="70"/>
      <c r="G95" s="70">
        <v>4300</v>
      </c>
      <c r="H95" s="70"/>
      <c r="I95" s="70"/>
      <c r="J95" s="70">
        <v>4300</v>
      </c>
      <c r="K95" s="70" t="s">
        <v>39</v>
      </c>
      <c r="L95" s="70"/>
      <c r="M95" s="70"/>
      <c r="N95" s="34"/>
      <c r="O95" s="34"/>
      <c r="P95" s="71" t="s">
        <v>100</v>
      </c>
      <c r="Q95" s="71"/>
      <c r="R95" s="34"/>
      <c r="S95" s="34"/>
      <c r="T95" s="34"/>
      <c r="U95" s="34"/>
      <c r="V95" s="34"/>
      <c r="W95" s="34"/>
      <c r="X95" s="34"/>
      <c r="Y95" s="34"/>
      <c r="Z95" s="59" t="s">
        <v>77</v>
      </c>
      <c r="AA95" s="14"/>
      <c r="AB95" s="59" t="s">
        <v>101</v>
      </c>
      <c r="AC95" s="96">
        <v>42979</v>
      </c>
      <c r="AD95" s="59" t="s">
        <v>102</v>
      </c>
    </row>
    <row r="96" spans="1:31" s="3" customFormat="1" ht="33" customHeight="1">
      <c r="A96" s="59"/>
      <c r="B96" s="80"/>
      <c r="C96" s="80"/>
      <c r="D96" s="80"/>
      <c r="E96" s="70"/>
      <c r="F96" s="70"/>
      <c r="G96" s="70"/>
      <c r="H96" s="70"/>
      <c r="I96" s="70"/>
      <c r="J96" s="70"/>
      <c r="K96" s="70" t="s">
        <v>48</v>
      </c>
      <c r="L96" s="18" t="s">
        <v>27</v>
      </c>
      <c r="M96" s="18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59"/>
      <c r="AA96" s="14"/>
      <c r="AB96" s="59"/>
      <c r="AC96" s="96"/>
      <c r="AD96" s="59"/>
    </row>
    <row r="97" spans="1:30" s="3" customFormat="1" ht="33" customHeight="1">
      <c r="A97" s="59"/>
      <c r="B97" s="80"/>
      <c r="C97" s="80"/>
      <c r="D97" s="80"/>
      <c r="E97" s="70"/>
      <c r="F97" s="70"/>
      <c r="G97" s="70"/>
      <c r="H97" s="70"/>
      <c r="I97" s="70"/>
      <c r="J97" s="70"/>
      <c r="K97" s="70"/>
      <c r="L97" s="18" t="s">
        <v>28</v>
      </c>
      <c r="M97" s="18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59"/>
      <c r="AA97" s="14"/>
      <c r="AB97" s="59"/>
      <c r="AC97" s="96"/>
      <c r="AD97" s="59"/>
    </row>
    <row r="98" spans="1:30" s="3" customFormat="1" ht="33" customHeight="1">
      <c r="A98" s="59"/>
      <c r="B98" s="80"/>
      <c r="C98" s="80"/>
      <c r="D98" s="80"/>
      <c r="E98" s="70"/>
      <c r="F98" s="70"/>
      <c r="G98" s="70"/>
      <c r="H98" s="70"/>
      <c r="I98" s="70"/>
      <c r="J98" s="70"/>
      <c r="K98" s="70" t="s">
        <v>32</v>
      </c>
      <c r="L98" s="70"/>
      <c r="M98" s="18">
        <v>4300</v>
      </c>
      <c r="N98" s="35"/>
      <c r="O98" s="35"/>
      <c r="P98" s="35">
        <v>3000</v>
      </c>
      <c r="Q98" s="35">
        <v>1300</v>
      </c>
      <c r="R98" s="35"/>
      <c r="S98" s="35"/>
      <c r="T98" s="35"/>
      <c r="U98" s="35"/>
      <c r="V98" s="35"/>
      <c r="W98" s="35"/>
      <c r="X98" s="35"/>
      <c r="Y98" s="35"/>
      <c r="Z98" s="59"/>
      <c r="AA98" s="14"/>
      <c r="AB98" s="59"/>
      <c r="AC98" s="96"/>
      <c r="AD98" s="59"/>
    </row>
    <row r="99" spans="1:30" s="4" customFormat="1" ht="35.1" customHeight="1">
      <c r="A99" s="59">
        <v>5</v>
      </c>
      <c r="B99" s="59" t="s">
        <v>41</v>
      </c>
      <c r="C99" s="59" t="s">
        <v>42</v>
      </c>
      <c r="D99" s="59" t="s">
        <v>43</v>
      </c>
      <c r="E99" s="59" t="s">
        <v>44</v>
      </c>
      <c r="F99" s="59">
        <v>0</v>
      </c>
      <c r="G99" s="59" t="s">
        <v>45</v>
      </c>
      <c r="H99" s="59">
        <v>390.6</v>
      </c>
      <c r="I99" s="59">
        <v>0</v>
      </c>
      <c r="J99" s="59">
        <v>69541</v>
      </c>
      <c r="K99" s="59" t="s">
        <v>39</v>
      </c>
      <c r="L99" s="59"/>
      <c r="M99" s="59"/>
      <c r="N99" s="14"/>
      <c r="O99" s="14"/>
      <c r="P99" s="14" t="s">
        <v>103</v>
      </c>
      <c r="Q99" s="14" t="s">
        <v>103</v>
      </c>
      <c r="R99" s="14" t="s">
        <v>103</v>
      </c>
      <c r="S99" s="14" t="s">
        <v>103</v>
      </c>
      <c r="T99" s="14"/>
      <c r="U99" s="14"/>
      <c r="V99" s="14"/>
      <c r="W99" s="14"/>
      <c r="X99" s="14"/>
      <c r="Y99" s="14"/>
      <c r="Z99" s="14"/>
      <c r="AA99" s="14"/>
      <c r="AB99" s="14"/>
      <c r="AC99" s="59" t="s">
        <v>47</v>
      </c>
      <c r="AD99" s="59" t="s">
        <v>47</v>
      </c>
    </row>
    <row r="100" spans="1:30" s="4" customFormat="1" ht="30.9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 t="s">
        <v>48</v>
      </c>
      <c r="L100" s="14" t="s">
        <v>27</v>
      </c>
      <c r="M100" s="14">
        <v>65</v>
      </c>
      <c r="N100" s="14"/>
      <c r="O100" s="14"/>
      <c r="P100" s="14">
        <v>15</v>
      </c>
      <c r="Q100" s="14">
        <v>15</v>
      </c>
      <c r="R100" s="14">
        <v>15</v>
      </c>
      <c r="S100" s="14">
        <v>20</v>
      </c>
      <c r="T100" s="14"/>
      <c r="U100" s="14"/>
      <c r="V100" s="14"/>
      <c r="W100" s="14"/>
      <c r="X100" s="14"/>
      <c r="Y100" s="14"/>
      <c r="Z100" s="14"/>
      <c r="AA100" s="14"/>
      <c r="AB100" s="14" t="s">
        <v>49</v>
      </c>
      <c r="AC100" s="59"/>
      <c r="AD100" s="59"/>
    </row>
    <row r="101" spans="1:30" s="4" customFormat="1" ht="33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14" t="s">
        <v>28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59"/>
      <c r="AD101" s="59"/>
    </row>
    <row r="102" spans="1:30" s="4" customFormat="1" ht="33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 t="s">
        <v>32</v>
      </c>
      <c r="L102" s="59"/>
      <c r="M102" s="14">
        <v>12000</v>
      </c>
      <c r="N102" s="14"/>
      <c r="O102" s="14"/>
      <c r="P102" s="14"/>
      <c r="Q102" s="14">
        <v>5000</v>
      </c>
      <c r="R102" s="14">
        <v>5000</v>
      </c>
      <c r="S102" s="14">
        <v>2000</v>
      </c>
      <c r="T102" s="14"/>
      <c r="U102" s="14"/>
      <c r="V102" s="14"/>
      <c r="W102" s="14"/>
      <c r="X102" s="14"/>
      <c r="Y102" s="14"/>
      <c r="Z102" s="14"/>
      <c r="AA102" s="14"/>
      <c r="AB102" s="14"/>
      <c r="AC102" s="59"/>
      <c r="AD102" s="59"/>
    </row>
    <row r="103" spans="1:30" s="4" customFormat="1" ht="33" customHeight="1">
      <c r="A103" s="76">
        <v>6</v>
      </c>
      <c r="B103" s="76" t="s">
        <v>89</v>
      </c>
      <c r="C103" s="76" t="s">
        <v>42</v>
      </c>
      <c r="D103" s="76" t="s">
        <v>88</v>
      </c>
      <c r="E103" s="76">
        <v>452.4</v>
      </c>
      <c r="F103" s="76"/>
      <c r="G103" s="76">
        <v>40035</v>
      </c>
      <c r="H103" s="76">
        <v>101.4</v>
      </c>
      <c r="I103" s="76"/>
      <c r="J103" s="76"/>
      <c r="K103" s="59" t="s">
        <v>39</v>
      </c>
      <c r="L103" s="59"/>
      <c r="M103" s="59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4" customFormat="1" ht="33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59" t="s">
        <v>48</v>
      </c>
      <c r="L104" s="14" t="s">
        <v>27</v>
      </c>
      <c r="M104" s="14">
        <v>74.855999999999995</v>
      </c>
      <c r="N104" s="14">
        <v>74.855999999999995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s="4" customFormat="1" ht="33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59"/>
      <c r="L105" s="14" t="s">
        <v>28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4" customFormat="1" ht="33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59" t="s">
        <v>32</v>
      </c>
      <c r="L106" s="59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s="4" customFormat="1" ht="33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 s="2" customFormat="1" ht="36" customHeight="1">
      <c r="A108" s="60" t="s">
        <v>104</v>
      </c>
      <c r="B108" s="60"/>
      <c r="C108" s="60"/>
      <c r="D108" s="60"/>
      <c r="E108" s="60"/>
      <c r="F108" s="61"/>
      <c r="G108" s="61"/>
      <c r="H108" s="61"/>
      <c r="I108" s="61"/>
      <c r="J108" s="80"/>
      <c r="K108" s="61" t="s">
        <v>27</v>
      </c>
      <c r="L108" s="17" t="s">
        <v>25</v>
      </c>
      <c r="M108" s="17">
        <f>M112</f>
        <v>2890.4</v>
      </c>
      <c r="N108" s="17">
        <f t="shared" ref="N108:Y108" si="16">N112</f>
        <v>0</v>
      </c>
      <c r="O108" s="17">
        <f t="shared" si="16"/>
        <v>500</v>
      </c>
      <c r="P108" s="17">
        <f t="shared" si="16"/>
        <v>500</v>
      </c>
      <c r="Q108" s="17">
        <f t="shared" si="16"/>
        <v>345.2</v>
      </c>
      <c r="R108" s="17">
        <f t="shared" si="16"/>
        <v>100</v>
      </c>
      <c r="S108" s="17">
        <f t="shared" si="16"/>
        <v>200</v>
      </c>
      <c r="T108" s="17">
        <f t="shared" si="16"/>
        <v>200</v>
      </c>
      <c r="U108" s="17">
        <f t="shared" si="16"/>
        <v>200</v>
      </c>
      <c r="V108" s="17">
        <f t="shared" si="16"/>
        <v>200</v>
      </c>
      <c r="W108" s="17">
        <f t="shared" si="16"/>
        <v>200</v>
      </c>
      <c r="X108" s="17">
        <f t="shared" si="16"/>
        <v>200</v>
      </c>
      <c r="Y108" s="17">
        <f t="shared" si="16"/>
        <v>245.17</v>
      </c>
      <c r="Z108" s="16"/>
      <c r="AA108" s="16"/>
      <c r="AB108" s="16"/>
      <c r="AC108" s="16"/>
      <c r="AD108" s="16"/>
    </row>
    <row r="109" spans="1:30" s="2" customFormat="1" ht="33" customHeight="1">
      <c r="A109" s="60"/>
      <c r="B109" s="60"/>
      <c r="C109" s="60"/>
      <c r="D109" s="60"/>
      <c r="E109" s="60"/>
      <c r="F109" s="61"/>
      <c r="G109" s="61"/>
      <c r="H109" s="61"/>
      <c r="I109" s="61"/>
      <c r="J109" s="80"/>
      <c r="K109" s="61"/>
      <c r="L109" s="17" t="s">
        <v>31</v>
      </c>
      <c r="M109" s="17">
        <f t="shared" ref="M109:Y110" si="17">M113</f>
        <v>0</v>
      </c>
      <c r="N109" s="17">
        <f t="shared" si="17"/>
        <v>0</v>
      </c>
      <c r="O109" s="17">
        <f t="shared" si="17"/>
        <v>0</v>
      </c>
      <c r="P109" s="17">
        <f t="shared" si="17"/>
        <v>0</v>
      </c>
      <c r="Q109" s="17">
        <f t="shared" si="17"/>
        <v>0</v>
      </c>
      <c r="R109" s="17">
        <f t="shared" si="17"/>
        <v>0</v>
      </c>
      <c r="S109" s="17">
        <f t="shared" si="17"/>
        <v>0</v>
      </c>
      <c r="T109" s="17">
        <f t="shared" si="17"/>
        <v>0</v>
      </c>
      <c r="U109" s="17">
        <f t="shared" si="17"/>
        <v>0</v>
      </c>
      <c r="V109" s="17">
        <f t="shared" si="17"/>
        <v>0</v>
      </c>
      <c r="W109" s="17">
        <f t="shared" si="17"/>
        <v>0</v>
      </c>
      <c r="X109" s="17">
        <f t="shared" si="17"/>
        <v>0</v>
      </c>
      <c r="Y109" s="17">
        <f t="shared" si="17"/>
        <v>0</v>
      </c>
      <c r="Z109" s="16"/>
      <c r="AA109" s="16"/>
      <c r="AB109" s="16"/>
      <c r="AC109" s="16"/>
      <c r="AD109" s="16"/>
    </row>
    <row r="110" spans="1:30" s="2" customFormat="1" ht="26.1" customHeight="1">
      <c r="A110" s="60" t="s">
        <v>105</v>
      </c>
      <c r="B110" s="60"/>
      <c r="C110" s="60"/>
      <c r="D110" s="60"/>
      <c r="E110" s="60"/>
      <c r="F110" s="61"/>
      <c r="G110" s="61"/>
      <c r="H110" s="61"/>
      <c r="I110" s="61"/>
      <c r="J110" s="80"/>
      <c r="K110" s="61" t="s">
        <v>32</v>
      </c>
      <c r="L110" s="61"/>
      <c r="M110" s="17">
        <f t="shared" si="17"/>
        <v>14900</v>
      </c>
      <c r="N110" s="17">
        <f t="shared" si="17"/>
        <v>1000</v>
      </c>
      <c r="O110" s="17">
        <f t="shared" si="17"/>
        <v>1000</v>
      </c>
      <c r="P110" s="17">
        <f t="shared" si="17"/>
        <v>4300</v>
      </c>
      <c r="Q110" s="17">
        <f t="shared" si="17"/>
        <v>5300</v>
      </c>
      <c r="R110" s="17">
        <f t="shared" si="17"/>
        <v>3300</v>
      </c>
      <c r="S110" s="17">
        <f t="shared" si="17"/>
        <v>0</v>
      </c>
      <c r="T110" s="17">
        <f t="shared" si="17"/>
        <v>0</v>
      </c>
      <c r="U110" s="17">
        <f t="shared" si="17"/>
        <v>0</v>
      </c>
      <c r="V110" s="17">
        <f t="shared" si="17"/>
        <v>0</v>
      </c>
      <c r="W110" s="17">
        <f t="shared" si="17"/>
        <v>0</v>
      </c>
      <c r="X110" s="17">
        <f t="shared" si="17"/>
        <v>0</v>
      </c>
      <c r="Y110" s="17">
        <f t="shared" si="17"/>
        <v>0</v>
      </c>
      <c r="Z110" s="16"/>
      <c r="AA110" s="16"/>
      <c r="AB110" s="16"/>
      <c r="AC110" s="16"/>
      <c r="AD110" s="16"/>
    </row>
    <row r="111" spans="1:30" s="3" customFormat="1" ht="33" customHeight="1">
      <c r="A111" s="59">
        <v>1</v>
      </c>
      <c r="B111" s="59" t="s">
        <v>106</v>
      </c>
      <c r="C111" s="59" t="s">
        <v>107</v>
      </c>
      <c r="D111" s="59" t="s">
        <v>108</v>
      </c>
      <c r="E111" s="59">
        <v>5092.2</v>
      </c>
      <c r="F111" s="59">
        <v>0</v>
      </c>
      <c r="G111" s="59">
        <v>29538</v>
      </c>
      <c r="H111" s="85">
        <v>1845.17</v>
      </c>
      <c r="I111" s="59">
        <v>0</v>
      </c>
      <c r="J111" s="59">
        <v>27000</v>
      </c>
      <c r="K111" s="59" t="s">
        <v>39</v>
      </c>
      <c r="L111" s="59"/>
      <c r="M111" s="59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84" t="s">
        <v>109</v>
      </c>
      <c r="AA111" s="22"/>
      <c r="AB111" s="59"/>
      <c r="AC111" s="59" t="s">
        <v>110</v>
      </c>
      <c r="AD111" s="59"/>
    </row>
    <row r="112" spans="1:30" s="3" customFormat="1" ht="33" customHeight="1">
      <c r="A112" s="59"/>
      <c r="B112" s="59"/>
      <c r="C112" s="59"/>
      <c r="D112" s="59"/>
      <c r="E112" s="59"/>
      <c r="F112" s="59"/>
      <c r="G112" s="59"/>
      <c r="H112" s="85"/>
      <c r="I112" s="59"/>
      <c r="J112" s="59"/>
      <c r="K112" s="59" t="s">
        <v>30</v>
      </c>
      <c r="L112" s="14" t="s">
        <v>27</v>
      </c>
      <c r="M112" s="18">
        <v>2890.4</v>
      </c>
      <c r="N112" s="18">
        <v>0</v>
      </c>
      <c r="O112" s="18">
        <v>500</v>
      </c>
      <c r="P112" s="18">
        <v>500</v>
      </c>
      <c r="Q112" s="18">
        <v>345.2</v>
      </c>
      <c r="R112" s="18">
        <v>100</v>
      </c>
      <c r="S112" s="18">
        <v>200</v>
      </c>
      <c r="T112" s="18">
        <v>200</v>
      </c>
      <c r="U112" s="18">
        <v>200</v>
      </c>
      <c r="V112" s="18">
        <v>200</v>
      </c>
      <c r="W112" s="18">
        <v>200</v>
      </c>
      <c r="X112" s="18">
        <v>200</v>
      </c>
      <c r="Y112" s="18">
        <v>245.17</v>
      </c>
      <c r="Z112" s="84"/>
      <c r="AA112" s="22"/>
      <c r="AB112" s="59"/>
      <c r="AC112" s="59"/>
      <c r="AD112" s="59"/>
    </row>
    <row r="113" spans="1:30" s="3" customFormat="1" ht="33" customHeight="1">
      <c r="A113" s="59"/>
      <c r="B113" s="59"/>
      <c r="C113" s="59"/>
      <c r="D113" s="59"/>
      <c r="E113" s="59"/>
      <c r="F113" s="59"/>
      <c r="G113" s="59"/>
      <c r="H113" s="85"/>
      <c r="I113" s="59"/>
      <c r="J113" s="59"/>
      <c r="K113" s="59"/>
      <c r="L113" s="14" t="s">
        <v>28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84"/>
      <c r="AA113" s="22"/>
      <c r="AB113" s="59"/>
      <c r="AC113" s="59"/>
      <c r="AD113" s="59"/>
    </row>
    <row r="114" spans="1:30" s="3" customFormat="1" ht="33" customHeight="1">
      <c r="A114" s="59"/>
      <c r="B114" s="59"/>
      <c r="C114" s="59"/>
      <c r="D114" s="59"/>
      <c r="E114" s="59"/>
      <c r="F114" s="59"/>
      <c r="G114" s="59"/>
      <c r="H114" s="85"/>
      <c r="I114" s="59"/>
      <c r="J114" s="59"/>
      <c r="K114" s="59" t="s">
        <v>32</v>
      </c>
      <c r="L114" s="59"/>
      <c r="M114" s="18">
        <v>14900</v>
      </c>
      <c r="N114" s="18">
        <v>1000</v>
      </c>
      <c r="O114" s="18">
        <v>1000</v>
      </c>
      <c r="P114" s="18">
        <v>4300</v>
      </c>
      <c r="Q114" s="18">
        <v>5300</v>
      </c>
      <c r="R114" s="18">
        <v>3300</v>
      </c>
      <c r="S114" s="18"/>
      <c r="T114" s="18"/>
      <c r="U114" s="18"/>
      <c r="V114" s="18"/>
      <c r="W114" s="18"/>
      <c r="X114" s="18"/>
      <c r="Y114" s="18"/>
      <c r="Z114" s="84"/>
      <c r="AA114" s="22"/>
      <c r="AB114" s="59"/>
      <c r="AC114" s="59"/>
      <c r="AD114" s="59"/>
    </row>
    <row r="115" spans="1:30" s="3" customFormat="1" ht="33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0" s="2" customFormat="1" ht="30.95" customHeight="1">
      <c r="A116" s="60" t="s">
        <v>111</v>
      </c>
      <c r="B116" s="60"/>
      <c r="C116" s="60"/>
      <c r="D116" s="60"/>
      <c r="E116" s="60"/>
      <c r="F116" s="61"/>
      <c r="G116" s="61"/>
      <c r="H116" s="61"/>
      <c r="I116" s="61"/>
      <c r="J116" s="80"/>
      <c r="K116" s="61" t="s">
        <v>27</v>
      </c>
      <c r="L116" s="17" t="s">
        <v>25</v>
      </c>
      <c r="M116" s="17">
        <f>M120+M124</f>
        <v>41.58</v>
      </c>
      <c r="N116" s="17">
        <f t="shared" ref="N116:Y116" si="18">N120+N124</f>
        <v>0</v>
      </c>
      <c r="O116" s="17">
        <f t="shared" si="18"/>
        <v>41.58</v>
      </c>
      <c r="P116" s="17">
        <f t="shared" si="18"/>
        <v>0</v>
      </c>
      <c r="Q116" s="17">
        <f t="shared" si="18"/>
        <v>0</v>
      </c>
      <c r="R116" s="17">
        <f t="shared" si="18"/>
        <v>0</v>
      </c>
      <c r="S116" s="17">
        <f t="shared" si="18"/>
        <v>0</v>
      </c>
      <c r="T116" s="17">
        <f t="shared" si="18"/>
        <v>0</v>
      </c>
      <c r="U116" s="17">
        <f t="shared" si="18"/>
        <v>0</v>
      </c>
      <c r="V116" s="17">
        <f t="shared" si="18"/>
        <v>0</v>
      </c>
      <c r="W116" s="17">
        <f t="shared" si="18"/>
        <v>0</v>
      </c>
      <c r="X116" s="17">
        <f t="shared" si="18"/>
        <v>0</v>
      </c>
      <c r="Y116" s="17">
        <f t="shared" si="18"/>
        <v>0</v>
      </c>
      <c r="Z116" s="16"/>
      <c r="AA116" s="16"/>
      <c r="AB116" s="16"/>
      <c r="AC116" s="16"/>
      <c r="AD116" s="16"/>
    </row>
    <row r="117" spans="1:30" s="2" customFormat="1" ht="33" customHeight="1">
      <c r="A117" s="60"/>
      <c r="B117" s="60"/>
      <c r="C117" s="60"/>
      <c r="D117" s="60"/>
      <c r="E117" s="60"/>
      <c r="F117" s="61"/>
      <c r="G117" s="61"/>
      <c r="H117" s="61"/>
      <c r="I117" s="61"/>
      <c r="J117" s="80"/>
      <c r="K117" s="61"/>
      <c r="L117" s="17" t="s">
        <v>31</v>
      </c>
      <c r="M117" s="17">
        <f t="shared" ref="M117:Y118" si="19">M121+M125</f>
        <v>0</v>
      </c>
      <c r="N117" s="17">
        <f t="shared" si="19"/>
        <v>0</v>
      </c>
      <c r="O117" s="17">
        <f t="shared" si="19"/>
        <v>0</v>
      </c>
      <c r="P117" s="17">
        <f t="shared" si="19"/>
        <v>0</v>
      </c>
      <c r="Q117" s="17">
        <f t="shared" si="19"/>
        <v>0</v>
      </c>
      <c r="R117" s="17">
        <f t="shared" si="19"/>
        <v>0</v>
      </c>
      <c r="S117" s="17">
        <f t="shared" si="19"/>
        <v>0</v>
      </c>
      <c r="T117" s="17">
        <f t="shared" si="19"/>
        <v>0</v>
      </c>
      <c r="U117" s="17">
        <f t="shared" si="19"/>
        <v>0</v>
      </c>
      <c r="V117" s="17">
        <f t="shared" si="19"/>
        <v>0</v>
      </c>
      <c r="W117" s="17">
        <f t="shared" si="19"/>
        <v>0</v>
      </c>
      <c r="X117" s="17">
        <f t="shared" si="19"/>
        <v>0</v>
      </c>
      <c r="Y117" s="17">
        <f t="shared" si="19"/>
        <v>0</v>
      </c>
      <c r="Z117" s="16"/>
      <c r="AA117" s="16"/>
      <c r="AB117" s="16"/>
      <c r="AC117" s="16"/>
      <c r="AD117" s="16"/>
    </row>
    <row r="118" spans="1:30" s="2" customFormat="1" ht="26.1" customHeight="1">
      <c r="A118" s="60" t="s">
        <v>112</v>
      </c>
      <c r="B118" s="60"/>
      <c r="C118" s="60"/>
      <c r="D118" s="60"/>
      <c r="E118" s="60"/>
      <c r="F118" s="61"/>
      <c r="G118" s="61"/>
      <c r="H118" s="61"/>
      <c r="I118" s="61"/>
      <c r="J118" s="80"/>
      <c r="K118" s="61" t="s">
        <v>32</v>
      </c>
      <c r="L118" s="61"/>
      <c r="M118" s="17">
        <f t="shared" si="19"/>
        <v>2000</v>
      </c>
      <c r="N118" s="17">
        <f t="shared" si="19"/>
        <v>0</v>
      </c>
      <c r="O118" s="17">
        <f t="shared" si="19"/>
        <v>2000</v>
      </c>
      <c r="P118" s="17">
        <f t="shared" si="19"/>
        <v>0</v>
      </c>
      <c r="Q118" s="17">
        <f t="shared" si="19"/>
        <v>0</v>
      </c>
      <c r="R118" s="17">
        <f t="shared" si="19"/>
        <v>0</v>
      </c>
      <c r="S118" s="17">
        <f t="shared" si="19"/>
        <v>0</v>
      </c>
      <c r="T118" s="17">
        <f t="shared" si="19"/>
        <v>0</v>
      </c>
      <c r="U118" s="17">
        <f t="shared" si="19"/>
        <v>0</v>
      </c>
      <c r="V118" s="17">
        <f t="shared" si="19"/>
        <v>0</v>
      </c>
      <c r="W118" s="17">
        <f t="shared" si="19"/>
        <v>0</v>
      </c>
      <c r="X118" s="17">
        <f t="shared" si="19"/>
        <v>0</v>
      </c>
      <c r="Y118" s="17">
        <f t="shared" si="19"/>
        <v>0</v>
      </c>
      <c r="Z118" s="16"/>
      <c r="AA118" s="16"/>
      <c r="AB118" s="16"/>
      <c r="AC118" s="16"/>
      <c r="AD118" s="16"/>
    </row>
    <row r="119" spans="1:30" s="7" customFormat="1" ht="24.95" customHeight="1">
      <c r="A119" s="59">
        <v>1</v>
      </c>
      <c r="B119" s="59" t="s">
        <v>113</v>
      </c>
      <c r="C119" s="59" t="s">
        <v>42</v>
      </c>
      <c r="D119" s="59" t="s">
        <v>114</v>
      </c>
      <c r="E119" s="59">
        <v>435</v>
      </c>
      <c r="F119" s="59">
        <v>0</v>
      </c>
      <c r="G119" s="59">
        <v>8148</v>
      </c>
      <c r="H119" s="59">
        <v>0</v>
      </c>
      <c r="I119" s="59">
        <v>0</v>
      </c>
      <c r="J119" s="59">
        <v>2000</v>
      </c>
      <c r="K119" s="59" t="s">
        <v>39</v>
      </c>
      <c r="L119" s="59"/>
      <c r="M119" s="59"/>
      <c r="N119" s="32"/>
      <c r="O119" s="14" t="s">
        <v>115</v>
      </c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91">
        <v>41791</v>
      </c>
      <c r="AA119" s="91">
        <v>41061</v>
      </c>
      <c r="AB119" s="91">
        <v>41974</v>
      </c>
      <c r="AC119" s="91">
        <v>42917</v>
      </c>
      <c r="AD119" s="92"/>
    </row>
    <row r="120" spans="1:30" s="7" customFormat="1" ht="24.9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 t="s">
        <v>30</v>
      </c>
      <c r="L120" s="14" t="s">
        <v>27</v>
      </c>
      <c r="M120" s="14">
        <v>0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59"/>
      <c r="AA120" s="59"/>
      <c r="AB120" s="59"/>
      <c r="AC120" s="59"/>
      <c r="AD120" s="92"/>
    </row>
    <row r="121" spans="1:30" s="7" customFormat="1" ht="24.9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14" t="s">
        <v>28</v>
      </c>
      <c r="M121" s="14">
        <v>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59"/>
      <c r="AA121" s="59"/>
      <c r="AB121" s="59"/>
      <c r="AC121" s="59"/>
      <c r="AD121" s="92"/>
    </row>
    <row r="122" spans="1:30" s="7" customFormat="1" ht="24.9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 t="s">
        <v>32</v>
      </c>
      <c r="L122" s="59"/>
      <c r="M122" s="14">
        <v>2000</v>
      </c>
      <c r="N122" s="14"/>
      <c r="O122" s="14">
        <v>2000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59"/>
      <c r="AA122" s="59"/>
      <c r="AB122" s="59"/>
      <c r="AC122" s="59"/>
      <c r="AD122" s="92"/>
    </row>
    <row r="123" spans="1:30" s="6" customFormat="1" ht="33" customHeight="1">
      <c r="A123" s="53">
        <v>2</v>
      </c>
      <c r="B123" s="59" t="s">
        <v>116</v>
      </c>
      <c r="C123" s="59" t="s">
        <v>65</v>
      </c>
      <c r="D123" s="59" t="s">
        <v>66</v>
      </c>
      <c r="E123" s="59">
        <v>394.7</v>
      </c>
      <c r="F123" s="53"/>
      <c r="G123" s="59">
        <v>1379.63</v>
      </c>
      <c r="H123" s="59">
        <v>93.9</v>
      </c>
      <c r="I123" s="59"/>
      <c r="J123" s="59"/>
      <c r="K123" s="59" t="s">
        <v>39</v>
      </c>
      <c r="L123" s="59"/>
      <c r="M123" s="59"/>
      <c r="N123" s="32"/>
      <c r="O123" s="14" t="s">
        <v>117</v>
      </c>
      <c r="P123" s="42"/>
      <c r="Q123" s="32"/>
      <c r="R123" s="32"/>
      <c r="S123" s="32"/>
      <c r="T123" s="32"/>
      <c r="U123" s="32"/>
      <c r="V123" s="32"/>
      <c r="W123" s="32"/>
      <c r="X123" s="32"/>
      <c r="Y123" s="32"/>
      <c r="Z123" s="59"/>
      <c r="AA123" s="14"/>
      <c r="AB123" s="59"/>
      <c r="AC123" s="59"/>
      <c r="AD123" s="59"/>
    </row>
    <row r="124" spans="1:30" s="6" customFormat="1" ht="33" customHeight="1">
      <c r="A124" s="53"/>
      <c r="B124" s="59"/>
      <c r="C124" s="59"/>
      <c r="D124" s="59"/>
      <c r="E124" s="59"/>
      <c r="F124" s="53"/>
      <c r="G124" s="59"/>
      <c r="H124" s="59"/>
      <c r="I124" s="59"/>
      <c r="J124" s="59"/>
      <c r="K124" s="59" t="s">
        <v>30</v>
      </c>
      <c r="L124" s="14" t="s">
        <v>27</v>
      </c>
      <c r="M124" s="14">
        <v>41.58</v>
      </c>
      <c r="N124" s="14"/>
      <c r="O124" s="42">
        <v>41.58</v>
      </c>
      <c r="P124" s="42"/>
      <c r="Q124" s="14"/>
      <c r="R124" s="14"/>
      <c r="S124" s="14"/>
      <c r="T124" s="14"/>
      <c r="U124" s="14"/>
      <c r="V124" s="14"/>
      <c r="W124" s="14"/>
      <c r="X124" s="14"/>
      <c r="Y124" s="14"/>
      <c r="Z124" s="59"/>
      <c r="AA124" s="14"/>
      <c r="AB124" s="59"/>
      <c r="AC124" s="59"/>
      <c r="AD124" s="59"/>
    </row>
    <row r="125" spans="1:30" s="6" customFormat="1" ht="33" customHeight="1">
      <c r="A125" s="53"/>
      <c r="B125" s="59"/>
      <c r="C125" s="59"/>
      <c r="D125" s="59"/>
      <c r="E125" s="59"/>
      <c r="F125" s="53"/>
      <c r="G125" s="59"/>
      <c r="H125" s="59"/>
      <c r="I125" s="59"/>
      <c r="J125" s="59"/>
      <c r="K125" s="59"/>
      <c r="L125" s="14" t="s">
        <v>28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59"/>
      <c r="AA125" s="14"/>
      <c r="AB125" s="59"/>
      <c r="AC125" s="59"/>
      <c r="AD125" s="59"/>
    </row>
    <row r="126" spans="1:30" s="6" customFormat="1" ht="33" customHeight="1">
      <c r="A126" s="53"/>
      <c r="B126" s="59"/>
      <c r="C126" s="59"/>
      <c r="D126" s="59"/>
      <c r="E126" s="59"/>
      <c r="F126" s="53"/>
      <c r="G126" s="59"/>
      <c r="H126" s="59"/>
      <c r="I126" s="59"/>
      <c r="J126" s="59"/>
      <c r="K126" s="59" t="s">
        <v>32</v>
      </c>
      <c r="L126" s="59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59"/>
      <c r="AA126" s="14"/>
      <c r="AB126" s="59"/>
      <c r="AC126" s="59"/>
      <c r="AD126" s="59"/>
    </row>
    <row r="127" spans="1:30" s="2" customFormat="1" ht="36" customHeight="1">
      <c r="A127" s="60" t="s">
        <v>111</v>
      </c>
      <c r="B127" s="60"/>
      <c r="C127" s="60"/>
      <c r="D127" s="60"/>
      <c r="E127" s="60"/>
      <c r="F127" s="61"/>
      <c r="G127" s="61"/>
      <c r="H127" s="61"/>
      <c r="I127" s="61"/>
      <c r="J127" s="80"/>
      <c r="K127" s="61" t="s">
        <v>27</v>
      </c>
      <c r="L127" s="17" t="s">
        <v>25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6"/>
      <c r="AA127" s="16"/>
      <c r="AB127" s="16"/>
      <c r="AC127" s="16"/>
      <c r="AD127" s="16"/>
    </row>
    <row r="128" spans="1:30" s="2" customFormat="1" ht="33" customHeight="1">
      <c r="A128" s="60"/>
      <c r="B128" s="60"/>
      <c r="C128" s="60"/>
      <c r="D128" s="60"/>
      <c r="E128" s="60"/>
      <c r="F128" s="61"/>
      <c r="G128" s="61"/>
      <c r="H128" s="61"/>
      <c r="I128" s="61"/>
      <c r="J128" s="80"/>
      <c r="K128" s="61"/>
      <c r="L128" s="17" t="s">
        <v>31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6"/>
      <c r="AA128" s="16"/>
      <c r="AB128" s="16"/>
      <c r="AC128" s="16"/>
      <c r="AD128" s="16"/>
    </row>
    <row r="129" spans="1:31" s="2" customFormat="1" ht="26.1" customHeight="1">
      <c r="A129" s="60" t="s">
        <v>118</v>
      </c>
      <c r="B129" s="60"/>
      <c r="C129" s="60"/>
      <c r="D129" s="60"/>
      <c r="E129" s="60"/>
      <c r="F129" s="61"/>
      <c r="G129" s="61"/>
      <c r="H129" s="61"/>
      <c r="I129" s="61"/>
      <c r="J129" s="80"/>
      <c r="K129" s="61" t="s">
        <v>32</v>
      </c>
      <c r="L129" s="61"/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6"/>
      <c r="AA129" s="16"/>
      <c r="AB129" s="16"/>
      <c r="AC129" s="16"/>
      <c r="AD129" s="16"/>
    </row>
    <row r="130" spans="1:31" s="2" customFormat="1" ht="26.1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</row>
    <row r="131" spans="1:31" s="2" customFormat="1" ht="36" customHeight="1">
      <c r="A131" s="60" t="s">
        <v>119</v>
      </c>
      <c r="B131" s="60"/>
      <c r="C131" s="60"/>
      <c r="D131" s="60"/>
      <c r="E131" s="60"/>
      <c r="F131" s="61"/>
      <c r="G131" s="61"/>
      <c r="H131" s="61"/>
      <c r="I131" s="61"/>
      <c r="J131" s="80"/>
      <c r="K131" s="61" t="s">
        <v>27</v>
      </c>
      <c r="L131" s="17" t="s">
        <v>25</v>
      </c>
      <c r="M131" s="17">
        <f>M135+M139+M143+M147+M151</f>
        <v>1640.94</v>
      </c>
      <c r="N131" s="17">
        <f t="shared" ref="N131:Y131" si="20">N135+N139+N143+N147+N151</f>
        <v>0</v>
      </c>
      <c r="O131" s="17">
        <f t="shared" si="20"/>
        <v>52.32</v>
      </c>
      <c r="P131" s="17">
        <f t="shared" si="20"/>
        <v>158.5</v>
      </c>
      <c r="Q131" s="17">
        <f t="shared" si="20"/>
        <v>168</v>
      </c>
      <c r="R131" s="17">
        <f t="shared" si="20"/>
        <v>176.4</v>
      </c>
      <c r="S131" s="17">
        <f t="shared" si="20"/>
        <v>173</v>
      </c>
      <c r="T131" s="17">
        <f t="shared" si="20"/>
        <v>151.30000000000001</v>
      </c>
      <c r="U131" s="17">
        <f t="shared" si="20"/>
        <v>219</v>
      </c>
      <c r="V131" s="17">
        <f t="shared" si="20"/>
        <v>130</v>
      </c>
      <c r="W131" s="17">
        <f t="shared" si="20"/>
        <v>150.41999999999999</v>
      </c>
      <c r="X131" s="17">
        <f t="shared" si="20"/>
        <v>142</v>
      </c>
      <c r="Y131" s="17">
        <f t="shared" si="20"/>
        <v>120</v>
      </c>
      <c r="Z131" s="16"/>
      <c r="AA131" s="16"/>
      <c r="AB131" s="16"/>
      <c r="AC131" s="16"/>
      <c r="AD131" s="16"/>
    </row>
    <row r="132" spans="1:31" s="2" customFormat="1" ht="33" customHeight="1">
      <c r="A132" s="60"/>
      <c r="B132" s="60"/>
      <c r="C132" s="60"/>
      <c r="D132" s="60"/>
      <c r="E132" s="60"/>
      <c r="F132" s="61"/>
      <c r="G132" s="61"/>
      <c r="H132" s="61"/>
      <c r="I132" s="61"/>
      <c r="J132" s="80"/>
      <c r="K132" s="61"/>
      <c r="L132" s="17" t="s">
        <v>31</v>
      </c>
      <c r="M132" s="17">
        <f>M136+M140+M144+M148+M152</f>
        <v>0</v>
      </c>
      <c r="N132" s="17">
        <f t="shared" ref="N132:Y132" si="21">N136+N140+N144+N148+N152</f>
        <v>0</v>
      </c>
      <c r="O132" s="17">
        <f t="shared" si="21"/>
        <v>0</v>
      </c>
      <c r="P132" s="17">
        <f t="shared" si="21"/>
        <v>0</v>
      </c>
      <c r="Q132" s="17">
        <f t="shared" si="21"/>
        <v>0</v>
      </c>
      <c r="R132" s="17">
        <f t="shared" si="21"/>
        <v>0</v>
      </c>
      <c r="S132" s="17">
        <f t="shared" si="21"/>
        <v>0</v>
      </c>
      <c r="T132" s="17">
        <f t="shared" si="21"/>
        <v>0</v>
      </c>
      <c r="U132" s="17">
        <f t="shared" si="21"/>
        <v>0</v>
      </c>
      <c r="V132" s="17">
        <f t="shared" si="21"/>
        <v>0</v>
      </c>
      <c r="W132" s="17">
        <f t="shared" si="21"/>
        <v>0</v>
      </c>
      <c r="X132" s="17">
        <f t="shared" si="21"/>
        <v>0</v>
      </c>
      <c r="Y132" s="17">
        <f t="shared" si="21"/>
        <v>0</v>
      </c>
      <c r="Z132" s="16"/>
      <c r="AA132" s="16"/>
      <c r="AB132" s="16"/>
      <c r="AC132" s="16"/>
      <c r="AD132" s="16"/>
    </row>
    <row r="133" spans="1:31" s="2" customFormat="1" ht="26.1" customHeight="1">
      <c r="A133" s="60" t="s">
        <v>120</v>
      </c>
      <c r="B133" s="60"/>
      <c r="C133" s="60"/>
      <c r="D133" s="60"/>
      <c r="E133" s="60"/>
      <c r="F133" s="61"/>
      <c r="G133" s="61"/>
      <c r="H133" s="61"/>
      <c r="I133" s="61"/>
      <c r="J133" s="80"/>
      <c r="K133" s="61" t="s">
        <v>32</v>
      </c>
      <c r="L133" s="61"/>
      <c r="M133" s="17">
        <f>M137+M141+M145+M149+M153</f>
        <v>34981.300000000003</v>
      </c>
      <c r="N133" s="17">
        <f t="shared" ref="N133:Y133" si="22">N137+N141+N145+N149+N153</f>
        <v>0</v>
      </c>
      <c r="O133" s="17">
        <f t="shared" si="22"/>
        <v>0</v>
      </c>
      <c r="P133" s="17">
        <f t="shared" si="22"/>
        <v>0</v>
      </c>
      <c r="Q133" s="17">
        <f t="shared" si="22"/>
        <v>3324</v>
      </c>
      <c r="R133" s="17">
        <f t="shared" si="22"/>
        <v>1000</v>
      </c>
      <c r="S133" s="17">
        <f t="shared" si="22"/>
        <v>2000</v>
      </c>
      <c r="T133" s="17">
        <f t="shared" si="22"/>
        <v>2000</v>
      </c>
      <c r="U133" s="17">
        <f t="shared" si="22"/>
        <v>2000</v>
      </c>
      <c r="V133" s="17">
        <f t="shared" si="22"/>
        <v>2000</v>
      </c>
      <c r="W133" s="17">
        <f t="shared" si="22"/>
        <v>9657.2999999999993</v>
      </c>
      <c r="X133" s="17">
        <f t="shared" si="22"/>
        <v>5600</v>
      </c>
      <c r="Y133" s="17">
        <f t="shared" si="22"/>
        <v>7400</v>
      </c>
      <c r="Z133" s="16"/>
      <c r="AA133" s="16"/>
      <c r="AB133" s="16"/>
      <c r="AC133" s="16"/>
      <c r="AD133" s="16"/>
    </row>
    <row r="134" spans="1:31" s="3" customFormat="1" ht="36" customHeight="1">
      <c r="A134" s="59">
        <v>1</v>
      </c>
      <c r="B134" s="59" t="s">
        <v>121</v>
      </c>
      <c r="C134" s="59" t="s">
        <v>36</v>
      </c>
      <c r="D134" s="59" t="s">
        <v>37</v>
      </c>
      <c r="E134" s="72">
        <v>195.8</v>
      </c>
      <c r="F134" s="72">
        <v>60.9</v>
      </c>
      <c r="G134" s="84">
        <v>53006.720000000001</v>
      </c>
      <c r="H134" s="72"/>
      <c r="I134" s="72"/>
      <c r="J134" s="72">
        <v>2324</v>
      </c>
      <c r="K134" s="72" t="s">
        <v>39</v>
      </c>
      <c r="L134" s="72"/>
      <c r="M134" s="72"/>
      <c r="N134" s="44"/>
      <c r="O134" s="44"/>
      <c r="P134" s="44"/>
      <c r="Q134" s="73" t="s">
        <v>122</v>
      </c>
      <c r="R134" s="74"/>
      <c r="S134" s="44"/>
      <c r="T134" s="44"/>
      <c r="U134" s="48"/>
      <c r="V134" s="48"/>
      <c r="W134" s="44"/>
      <c r="X134" s="44"/>
      <c r="Y134" s="44"/>
      <c r="Z134" s="59"/>
      <c r="AA134" s="59"/>
      <c r="AB134" s="92"/>
      <c r="AC134" s="92"/>
      <c r="AD134" s="92"/>
    </row>
    <row r="135" spans="1:31" s="3" customFormat="1" ht="33" customHeight="1">
      <c r="A135" s="59"/>
      <c r="B135" s="59"/>
      <c r="C135" s="59"/>
      <c r="D135" s="59"/>
      <c r="E135" s="72"/>
      <c r="F135" s="72"/>
      <c r="G135" s="84"/>
      <c r="H135" s="72"/>
      <c r="I135" s="72"/>
      <c r="J135" s="72"/>
      <c r="K135" s="59" t="s">
        <v>30</v>
      </c>
      <c r="L135" s="14" t="s">
        <v>27</v>
      </c>
      <c r="M135" s="14"/>
      <c r="N135" s="14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59"/>
      <c r="AA135" s="59"/>
      <c r="AB135" s="92"/>
      <c r="AC135" s="92"/>
      <c r="AD135" s="92"/>
      <c r="AE135" s="38"/>
    </row>
    <row r="136" spans="1:31" s="3" customFormat="1" ht="33" customHeight="1">
      <c r="A136" s="59"/>
      <c r="B136" s="59"/>
      <c r="C136" s="59"/>
      <c r="D136" s="59"/>
      <c r="E136" s="72"/>
      <c r="F136" s="72"/>
      <c r="G136" s="84"/>
      <c r="H136" s="72"/>
      <c r="I136" s="72"/>
      <c r="J136" s="72"/>
      <c r="K136" s="59"/>
      <c r="L136" s="14" t="s">
        <v>28</v>
      </c>
      <c r="M136" s="14"/>
      <c r="N136" s="14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59"/>
      <c r="AA136" s="59"/>
      <c r="AB136" s="92"/>
      <c r="AC136" s="92"/>
      <c r="AD136" s="92"/>
      <c r="AE136" s="38"/>
    </row>
    <row r="137" spans="1:31" s="3" customFormat="1" ht="33" customHeight="1">
      <c r="A137" s="59"/>
      <c r="B137" s="59"/>
      <c r="C137" s="59"/>
      <c r="D137" s="59"/>
      <c r="E137" s="72"/>
      <c r="F137" s="72"/>
      <c r="G137" s="84"/>
      <c r="H137" s="72"/>
      <c r="I137" s="72"/>
      <c r="J137" s="72"/>
      <c r="K137" s="59" t="s">
        <v>32</v>
      </c>
      <c r="L137" s="59"/>
      <c r="M137" s="15">
        <v>2324</v>
      </c>
      <c r="N137" s="14"/>
      <c r="O137" s="15"/>
      <c r="P137" s="15"/>
      <c r="Q137" s="15">
        <v>2324</v>
      </c>
      <c r="R137" s="15"/>
      <c r="S137" s="15"/>
      <c r="T137" s="15"/>
      <c r="U137" s="15"/>
      <c r="V137" s="15"/>
      <c r="W137" s="15"/>
      <c r="X137" s="15"/>
      <c r="Y137" s="15"/>
      <c r="Z137" s="59"/>
      <c r="AA137" s="59"/>
      <c r="AB137" s="92"/>
      <c r="AC137" s="92"/>
      <c r="AD137" s="92"/>
      <c r="AE137" s="38"/>
    </row>
    <row r="138" spans="1:31" s="3" customFormat="1" ht="33" customHeight="1">
      <c r="A138" s="59">
        <v>2</v>
      </c>
      <c r="B138" s="59" t="s">
        <v>35</v>
      </c>
      <c r="C138" s="59" t="s">
        <v>36</v>
      </c>
      <c r="D138" s="59" t="s">
        <v>37</v>
      </c>
      <c r="E138" s="72">
        <v>632</v>
      </c>
      <c r="F138" s="72"/>
      <c r="G138" s="72">
        <v>91825</v>
      </c>
      <c r="H138" s="72">
        <v>632</v>
      </c>
      <c r="I138" s="72"/>
      <c r="J138" s="84" t="s">
        <v>38</v>
      </c>
      <c r="K138" s="53" t="s">
        <v>39</v>
      </c>
      <c r="L138" s="53"/>
      <c r="M138" s="53"/>
      <c r="N138" s="23"/>
      <c r="O138" s="23"/>
      <c r="P138" s="56" t="s">
        <v>40</v>
      </c>
      <c r="Q138" s="57"/>
      <c r="R138" s="57"/>
      <c r="S138" s="57"/>
      <c r="T138" s="57"/>
      <c r="U138" s="57"/>
      <c r="V138" s="57"/>
      <c r="W138" s="57"/>
      <c r="X138" s="57"/>
      <c r="Y138" s="58"/>
      <c r="Z138" s="59"/>
      <c r="AA138" s="14"/>
      <c r="AB138" s="92"/>
      <c r="AC138" s="92"/>
      <c r="AD138" s="92"/>
      <c r="AE138" s="38"/>
    </row>
    <row r="139" spans="1:31" s="3" customFormat="1" ht="33" customHeight="1">
      <c r="A139" s="59"/>
      <c r="B139" s="59"/>
      <c r="C139" s="59"/>
      <c r="D139" s="59"/>
      <c r="E139" s="72"/>
      <c r="F139" s="72"/>
      <c r="G139" s="72"/>
      <c r="H139" s="72"/>
      <c r="I139" s="72"/>
      <c r="J139" s="84"/>
      <c r="K139" s="53" t="s">
        <v>30</v>
      </c>
      <c r="L139" s="19" t="s">
        <v>27</v>
      </c>
      <c r="M139" s="19">
        <v>0.42</v>
      </c>
      <c r="N139" s="19"/>
      <c r="O139" s="24"/>
      <c r="P139" s="19"/>
      <c r="Q139" s="19"/>
      <c r="R139" s="19"/>
      <c r="S139" s="19"/>
      <c r="T139" s="19"/>
      <c r="U139" s="19"/>
      <c r="V139" s="19"/>
      <c r="W139" s="19">
        <v>0.42</v>
      </c>
      <c r="X139" s="19"/>
      <c r="Y139" s="19"/>
      <c r="Z139" s="59"/>
      <c r="AA139" s="14"/>
      <c r="AB139" s="92"/>
      <c r="AC139" s="92"/>
      <c r="AD139" s="92"/>
      <c r="AE139" s="38"/>
    </row>
    <row r="140" spans="1:31" s="3" customFormat="1" ht="33" customHeight="1">
      <c r="A140" s="59"/>
      <c r="B140" s="59"/>
      <c r="C140" s="59"/>
      <c r="D140" s="59"/>
      <c r="E140" s="72"/>
      <c r="F140" s="72"/>
      <c r="G140" s="72"/>
      <c r="H140" s="72"/>
      <c r="I140" s="72"/>
      <c r="J140" s="84"/>
      <c r="K140" s="53"/>
      <c r="L140" s="19" t="s">
        <v>28</v>
      </c>
      <c r="M140" s="19"/>
      <c r="N140" s="19"/>
      <c r="O140" s="24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59"/>
      <c r="AA140" s="14"/>
      <c r="AB140" s="92"/>
      <c r="AC140" s="92"/>
      <c r="AD140" s="92"/>
      <c r="AE140" s="38"/>
    </row>
    <row r="141" spans="1:31" s="3" customFormat="1" ht="30.95" customHeight="1">
      <c r="A141" s="59"/>
      <c r="B141" s="59"/>
      <c r="C141" s="59"/>
      <c r="D141" s="59"/>
      <c r="E141" s="72"/>
      <c r="F141" s="72"/>
      <c r="G141" s="72"/>
      <c r="H141" s="72"/>
      <c r="I141" s="72"/>
      <c r="J141" s="84"/>
      <c r="K141" s="53" t="s">
        <v>32</v>
      </c>
      <c r="L141" s="53"/>
      <c r="M141" s="19">
        <v>6657.3</v>
      </c>
      <c r="N141" s="19"/>
      <c r="O141" s="24"/>
      <c r="P141" s="19"/>
      <c r="Q141" s="19"/>
      <c r="R141" s="19"/>
      <c r="S141" s="19"/>
      <c r="T141" s="19"/>
      <c r="U141" s="19"/>
      <c r="V141" s="19"/>
      <c r="W141" s="19">
        <v>6657.3</v>
      </c>
      <c r="X141" s="19"/>
      <c r="Y141" s="19"/>
      <c r="Z141" s="59"/>
      <c r="AA141" s="14"/>
      <c r="AB141" s="92"/>
      <c r="AC141" s="92"/>
      <c r="AD141" s="92"/>
      <c r="AE141" s="38"/>
    </row>
    <row r="142" spans="1:31" s="6" customFormat="1" ht="33" customHeight="1">
      <c r="A142" s="59">
        <v>3</v>
      </c>
      <c r="B142" s="59" t="s">
        <v>116</v>
      </c>
      <c r="C142" s="59" t="s">
        <v>65</v>
      </c>
      <c r="D142" s="59" t="s">
        <v>66</v>
      </c>
      <c r="E142" s="59">
        <v>394.7</v>
      </c>
      <c r="F142" s="59"/>
      <c r="G142" s="59">
        <v>1379.63</v>
      </c>
      <c r="H142" s="59">
        <v>93.9</v>
      </c>
      <c r="I142" s="59"/>
      <c r="J142" s="59"/>
      <c r="K142" s="59" t="s">
        <v>39</v>
      </c>
      <c r="L142" s="59"/>
      <c r="M142" s="59"/>
      <c r="N142" s="32"/>
      <c r="O142" s="42" t="s">
        <v>123</v>
      </c>
      <c r="P142" s="42"/>
      <c r="Q142" s="42"/>
      <c r="R142" s="32"/>
      <c r="S142" s="32"/>
      <c r="T142" s="32"/>
      <c r="U142" s="32"/>
      <c r="V142" s="32"/>
      <c r="W142" s="32"/>
      <c r="X142" s="32"/>
      <c r="Y142" s="32"/>
      <c r="Z142" s="59"/>
      <c r="AA142" s="14"/>
      <c r="AB142" s="59"/>
      <c r="AC142" s="59"/>
      <c r="AD142" s="59"/>
    </row>
    <row r="143" spans="1:31" s="6" customFormat="1" ht="33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 t="s">
        <v>30</v>
      </c>
      <c r="L143" s="14" t="s">
        <v>27</v>
      </c>
      <c r="M143" s="14">
        <v>52.32</v>
      </c>
      <c r="N143" s="14"/>
      <c r="O143" s="14">
        <v>52.32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59"/>
      <c r="AA143" s="14"/>
      <c r="AB143" s="59"/>
      <c r="AC143" s="59"/>
      <c r="AD143" s="59"/>
    </row>
    <row r="144" spans="1:31" s="6" customFormat="1" ht="33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14" t="s">
        <v>28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59"/>
      <c r="AA144" s="14"/>
      <c r="AB144" s="59"/>
      <c r="AC144" s="59"/>
      <c r="AD144" s="59"/>
    </row>
    <row r="145" spans="1:30" s="6" customFormat="1" ht="33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 t="s">
        <v>32</v>
      </c>
      <c r="L145" s="59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59"/>
      <c r="AA145" s="14"/>
      <c r="AB145" s="59"/>
      <c r="AC145" s="59"/>
      <c r="AD145" s="59"/>
    </row>
    <row r="146" spans="1:30" s="5" customFormat="1" ht="32.1" customHeight="1">
      <c r="A146" s="59">
        <v>4</v>
      </c>
      <c r="B146" s="59" t="s">
        <v>52</v>
      </c>
      <c r="C146" s="59" t="s">
        <v>36</v>
      </c>
      <c r="D146" s="59" t="s">
        <v>53</v>
      </c>
      <c r="E146" s="59">
        <v>1716</v>
      </c>
      <c r="F146" s="59">
        <v>0</v>
      </c>
      <c r="G146" s="83">
        <v>123642</v>
      </c>
      <c r="H146" s="59">
        <v>1716</v>
      </c>
      <c r="I146" s="59"/>
      <c r="J146" s="83">
        <v>123642</v>
      </c>
      <c r="K146" s="53" t="s">
        <v>39</v>
      </c>
      <c r="L146" s="53"/>
      <c r="M146" s="53"/>
      <c r="N146" s="25"/>
      <c r="O146" s="25"/>
      <c r="P146" s="56" t="s">
        <v>54</v>
      </c>
      <c r="Q146" s="57"/>
      <c r="R146" s="57"/>
      <c r="S146" s="57"/>
      <c r="T146" s="57"/>
      <c r="U146" s="57"/>
      <c r="V146" s="57"/>
      <c r="W146" s="57"/>
      <c r="X146" s="57"/>
      <c r="Y146" s="58"/>
      <c r="Z146" s="87" t="s">
        <v>55</v>
      </c>
      <c r="AA146" s="39"/>
      <c r="AB146" s="87" t="s">
        <v>55</v>
      </c>
      <c r="AC146" s="87" t="s">
        <v>56</v>
      </c>
      <c r="AD146" s="92"/>
    </row>
    <row r="147" spans="1:30" s="5" customFormat="1" ht="33" customHeight="1">
      <c r="A147" s="59"/>
      <c r="B147" s="59"/>
      <c r="C147" s="59"/>
      <c r="D147" s="59"/>
      <c r="E147" s="59"/>
      <c r="F147" s="59"/>
      <c r="G147" s="83"/>
      <c r="H147" s="59"/>
      <c r="I147" s="59"/>
      <c r="J147" s="83"/>
      <c r="K147" s="53" t="s">
        <v>30</v>
      </c>
      <c r="L147" s="19" t="s">
        <v>27</v>
      </c>
      <c r="M147" s="26">
        <v>1263.2</v>
      </c>
      <c r="N147" s="27"/>
      <c r="O147" s="27"/>
      <c r="P147" s="19">
        <v>108.5</v>
      </c>
      <c r="Q147" s="19">
        <v>118</v>
      </c>
      <c r="R147" s="19">
        <v>126.4</v>
      </c>
      <c r="S147" s="19">
        <v>123</v>
      </c>
      <c r="T147" s="19">
        <v>101.3</v>
      </c>
      <c r="U147" s="19">
        <v>144</v>
      </c>
      <c r="V147" s="19">
        <v>130</v>
      </c>
      <c r="W147" s="19">
        <v>150</v>
      </c>
      <c r="X147" s="19">
        <v>142</v>
      </c>
      <c r="Y147" s="19">
        <v>120</v>
      </c>
      <c r="Z147" s="87"/>
      <c r="AA147" s="39"/>
      <c r="AB147" s="87"/>
      <c r="AC147" s="87"/>
      <c r="AD147" s="92"/>
    </row>
    <row r="148" spans="1:30" s="5" customFormat="1" ht="33" customHeight="1">
      <c r="A148" s="59"/>
      <c r="B148" s="59"/>
      <c r="C148" s="59"/>
      <c r="D148" s="59"/>
      <c r="E148" s="59"/>
      <c r="F148" s="59"/>
      <c r="G148" s="83"/>
      <c r="H148" s="59"/>
      <c r="I148" s="59"/>
      <c r="J148" s="83"/>
      <c r="K148" s="53"/>
      <c r="L148" s="19" t="s">
        <v>28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87"/>
      <c r="AA148" s="39"/>
      <c r="AB148" s="87"/>
      <c r="AC148" s="87"/>
      <c r="AD148" s="92"/>
    </row>
    <row r="149" spans="1:30" s="5" customFormat="1" ht="33" customHeight="1">
      <c r="A149" s="59"/>
      <c r="B149" s="59"/>
      <c r="C149" s="59"/>
      <c r="D149" s="59"/>
      <c r="E149" s="59"/>
      <c r="F149" s="59"/>
      <c r="G149" s="83"/>
      <c r="H149" s="59"/>
      <c r="I149" s="59"/>
      <c r="J149" s="83"/>
      <c r="K149" s="53" t="s">
        <v>32</v>
      </c>
      <c r="L149" s="53"/>
      <c r="M149" s="26">
        <v>16000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19">
        <v>3000</v>
      </c>
      <c r="X149" s="19">
        <v>5600</v>
      </c>
      <c r="Y149" s="19">
        <v>7400</v>
      </c>
      <c r="Z149" s="87"/>
      <c r="AA149" s="39"/>
      <c r="AB149" s="87"/>
      <c r="AC149" s="87"/>
      <c r="AD149" s="92"/>
    </row>
    <row r="150" spans="1:30" s="8" customFormat="1" ht="33" customHeight="1">
      <c r="A150" s="59">
        <v>5</v>
      </c>
      <c r="B150" s="59" t="s">
        <v>124</v>
      </c>
      <c r="C150" s="59" t="s">
        <v>125</v>
      </c>
      <c r="D150" s="59" t="s">
        <v>126</v>
      </c>
      <c r="E150" s="59">
        <f>25+428</f>
        <v>453</v>
      </c>
      <c r="F150" s="59">
        <v>0</v>
      </c>
      <c r="G150" s="59">
        <v>13000</v>
      </c>
      <c r="H150" s="59">
        <f>E150-128</f>
        <v>325</v>
      </c>
      <c r="I150" s="59">
        <v>0</v>
      </c>
      <c r="J150" s="59">
        <v>10000</v>
      </c>
      <c r="K150" s="59" t="s">
        <v>39</v>
      </c>
      <c r="L150" s="59"/>
      <c r="M150" s="59"/>
      <c r="N150" s="35"/>
      <c r="O150" s="35"/>
      <c r="P150" s="71" t="s">
        <v>127</v>
      </c>
      <c r="Q150" s="71"/>
      <c r="R150" s="71"/>
      <c r="S150" s="71"/>
      <c r="T150" s="71"/>
      <c r="U150" s="71"/>
      <c r="V150" s="71"/>
      <c r="W150" s="71"/>
      <c r="X150" s="71"/>
      <c r="Y150" s="35"/>
      <c r="Z150" s="32"/>
      <c r="AA150" s="32"/>
      <c r="AB150" s="91">
        <v>42339</v>
      </c>
      <c r="AC150" s="91">
        <v>42339</v>
      </c>
      <c r="AD150" s="91"/>
    </row>
    <row r="151" spans="1:30" s="8" customFormat="1" ht="33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 t="s">
        <v>48</v>
      </c>
      <c r="L151" s="14" t="s">
        <v>27</v>
      </c>
      <c r="M151" s="14">
        <v>325</v>
      </c>
      <c r="N151" s="35"/>
      <c r="O151" s="35"/>
      <c r="P151" s="35">
        <v>50</v>
      </c>
      <c r="Q151" s="35">
        <v>50</v>
      </c>
      <c r="R151" s="35">
        <v>50</v>
      </c>
      <c r="S151" s="35">
        <v>50</v>
      </c>
      <c r="T151" s="35">
        <v>50</v>
      </c>
      <c r="U151" s="35">
        <v>75</v>
      </c>
      <c r="V151" s="35"/>
      <c r="W151" s="35"/>
      <c r="X151" s="35"/>
      <c r="Y151" s="35"/>
      <c r="Z151" s="40">
        <v>42339</v>
      </c>
      <c r="AA151" s="40">
        <v>42339</v>
      </c>
      <c r="AB151" s="91"/>
      <c r="AC151" s="91"/>
      <c r="AD151" s="91"/>
    </row>
    <row r="152" spans="1:30" s="8" customFormat="1" ht="33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14" t="s">
        <v>28</v>
      </c>
      <c r="M152" s="14">
        <v>0</v>
      </c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14"/>
      <c r="AA152" s="14"/>
      <c r="AB152" s="91"/>
      <c r="AC152" s="91"/>
      <c r="AD152" s="91"/>
    </row>
    <row r="153" spans="1:30" s="8" customFormat="1" ht="33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 t="s">
        <v>32</v>
      </c>
      <c r="L153" s="59"/>
      <c r="M153" s="14">
        <v>10000</v>
      </c>
      <c r="N153" s="35"/>
      <c r="O153" s="35"/>
      <c r="P153" s="35"/>
      <c r="Q153" s="35">
        <v>1000</v>
      </c>
      <c r="R153" s="35">
        <v>1000</v>
      </c>
      <c r="S153" s="35">
        <v>2000</v>
      </c>
      <c r="T153" s="35">
        <v>2000</v>
      </c>
      <c r="U153" s="35">
        <v>2000</v>
      </c>
      <c r="V153" s="35">
        <v>2000</v>
      </c>
      <c r="W153" s="35"/>
      <c r="X153" s="35"/>
      <c r="Y153" s="35"/>
      <c r="Z153" s="40">
        <v>42339</v>
      </c>
      <c r="AA153" s="40">
        <v>42339</v>
      </c>
      <c r="AB153" s="91"/>
      <c r="AC153" s="91"/>
      <c r="AD153" s="91"/>
    </row>
    <row r="154" spans="1:30" s="8" customFormat="1" ht="33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</row>
    <row r="155" spans="1:30" s="2" customFormat="1" ht="36" customHeight="1">
      <c r="A155" s="60" t="s">
        <v>119</v>
      </c>
      <c r="B155" s="60"/>
      <c r="C155" s="60"/>
      <c r="D155" s="60"/>
      <c r="E155" s="60"/>
      <c r="F155" s="61"/>
      <c r="G155" s="61"/>
      <c r="H155" s="61"/>
      <c r="I155" s="61"/>
      <c r="J155" s="80"/>
      <c r="K155" s="61" t="s">
        <v>27</v>
      </c>
      <c r="L155" s="17" t="s">
        <v>25</v>
      </c>
      <c r="M155" s="17">
        <f>M159+M163</f>
        <v>363</v>
      </c>
      <c r="N155" s="17">
        <f t="shared" ref="N155:Y155" si="23">N159+N163</f>
        <v>0</v>
      </c>
      <c r="O155" s="17">
        <f t="shared" si="23"/>
        <v>0</v>
      </c>
      <c r="P155" s="17">
        <f t="shared" si="23"/>
        <v>8</v>
      </c>
      <c r="Q155" s="17">
        <f t="shared" si="23"/>
        <v>298</v>
      </c>
      <c r="R155" s="17">
        <f t="shared" si="23"/>
        <v>17</v>
      </c>
      <c r="S155" s="17">
        <f t="shared" si="23"/>
        <v>13</v>
      </c>
      <c r="T155" s="17">
        <f t="shared" si="23"/>
        <v>15</v>
      </c>
      <c r="U155" s="17">
        <f t="shared" si="23"/>
        <v>12</v>
      </c>
      <c r="V155" s="17">
        <f t="shared" si="23"/>
        <v>0</v>
      </c>
      <c r="W155" s="17">
        <f t="shared" si="23"/>
        <v>0</v>
      </c>
      <c r="X155" s="17">
        <f t="shared" si="23"/>
        <v>0</v>
      </c>
      <c r="Y155" s="17">
        <f t="shared" si="23"/>
        <v>0</v>
      </c>
      <c r="Z155" s="16"/>
      <c r="AA155" s="16"/>
      <c r="AB155" s="16"/>
      <c r="AC155" s="16"/>
      <c r="AD155" s="16"/>
    </row>
    <row r="156" spans="1:30" s="2" customFormat="1" ht="33" customHeight="1">
      <c r="A156" s="60"/>
      <c r="B156" s="60"/>
      <c r="C156" s="60"/>
      <c r="D156" s="60"/>
      <c r="E156" s="60"/>
      <c r="F156" s="61"/>
      <c r="G156" s="61"/>
      <c r="H156" s="61"/>
      <c r="I156" s="61"/>
      <c r="J156" s="80"/>
      <c r="K156" s="61"/>
      <c r="L156" s="17" t="s">
        <v>31</v>
      </c>
      <c r="M156" s="17">
        <f t="shared" ref="M156:Y157" si="24">M160+M164</f>
        <v>0</v>
      </c>
      <c r="N156" s="17">
        <f t="shared" si="24"/>
        <v>0</v>
      </c>
      <c r="O156" s="17">
        <f t="shared" si="24"/>
        <v>0</v>
      </c>
      <c r="P156" s="17">
        <f t="shared" si="24"/>
        <v>0</v>
      </c>
      <c r="Q156" s="17">
        <f t="shared" si="24"/>
        <v>0</v>
      </c>
      <c r="R156" s="17">
        <f t="shared" si="24"/>
        <v>0</v>
      </c>
      <c r="S156" s="17">
        <f t="shared" si="24"/>
        <v>0</v>
      </c>
      <c r="T156" s="17">
        <f t="shared" si="24"/>
        <v>0</v>
      </c>
      <c r="U156" s="17">
        <f t="shared" si="24"/>
        <v>0</v>
      </c>
      <c r="V156" s="17">
        <f t="shared" si="24"/>
        <v>0</v>
      </c>
      <c r="W156" s="17">
        <f t="shared" si="24"/>
        <v>0</v>
      </c>
      <c r="X156" s="17">
        <f t="shared" si="24"/>
        <v>0</v>
      </c>
      <c r="Y156" s="17">
        <f t="shared" si="24"/>
        <v>0</v>
      </c>
      <c r="Z156" s="16"/>
      <c r="AA156" s="16"/>
      <c r="AB156" s="16"/>
      <c r="AC156" s="16"/>
      <c r="AD156" s="16"/>
    </row>
    <row r="157" spans="1:30" s="2" customFormat="1" ht="26.1" customHeight="1">
      <c r="A157" s="60" t="s">
        <v>128</v>
      </c>
      <c r="B157" s="60"/>
      <c r="C157" s="60"/>
      <c r="D157" s="60"/>
      <c r="E157" s="60"/>
      <c r="F157" s="61"/>
      <c r="G157" s="61"/>
      <c r="H157" s="61"/>
      <c r="I157" s="61"/>
      <c r="J157" s="80"/>
      <c r="K157" s="61" t="s">
        <v>32</v>
      </c>
      <c r="L157" s="61"/>
      <c r="M157" s="17">
        <f t="shared" si="24"/>
        <v>1000</v>
      </c>
      <c r="N157" s="17">
        <f t="shared" si="24"/>
        <v>0</v>
      </c>
      <c r="O157" s="17">
        <f t="shared" si="24"/>
        <v>0</v>
      </c>
      <c r="P157" s="17">
        <f t="shared" si="24"/>
        <v>0</v>
      </c>
      <c r="Q157" s="17">
        <f t="shared" si="24"/>
        <v>0</v>
      </c>
      <c r="R157" s="17">
        <f t="shared" si="24"/>
        <v>0</v>
      </c>
      <c r="S157" s="17">
        <f t="shared" si="24"/>
        <v>0</v>
      </c>
      <c r="T157" s="17">
        <f t="shared" si="24"/>
        <v>0</v>
      </c>
      <c r="U157" s="17">
        <f t="shared" si="24"/>
        <v>0</v>
      </c>
      <c r="V157" s="17">
        <f t="shared" si="24"/>
        <v>0</v>
      </c>
      <c r="W157" s="17">
        <f t="shared" si="24"/>
        <v>180</v>
      </c>
      <c r="X157" s="17">
        <f t="shared" si="24"/>
        <v>350</v>
      </c>
      <c r="Y157" s="17">
        <f t="shared" si="24"/>
        <v>470</v>
      </c>
      <c r="Z157" s="16"/>
      <c r="AA157" s="16"/>
      <c r="AB157" s="16"/>
      <c r="AC157" s="16"/>
      <c r="AD157" s="16"/>
    </row>
    <row r="158" spans="1:30" s="5" customFormat="1" ht="38.1" customHeight="1">
      <c r="A158" s="59">
        <v>1</v>
      </c>
      <c r="B158" s="59" t="s">
        <v>52</v>
      </c>
      <c r="C158" s="59" t="s">
        <v>36</v>
      </c>
      <c r="D158" s="59" t="s">
        <v>53</v>
      </c>
      <c r="E158" s="59">
        <v>1716</v>
      </c>
      <c r="F158" s="59">
        <v>0</v>
      </c>
      <c r="G158" s="83">
        <v>123642</v>
      </c>
      <c r="H158" s="59">
        <v>1716</v>
      </c>
      <c r="I158" s="59"/>
      <c r="J158" s="83">
        <v>123642</v>
      </c>
      <c r="K158" s="53" t="s">
        <v>39</v>
      </c>
      <c r="L158" s="53"/>
      <c r="M158" s="53"/>
      <c r="N158" s="25"/>
      <c r="O158" s="25"/>
      <c r="P158" s="56" t="s">
        <v>54</v>
      </c>
      <c r="Q158" s="57"/>
      <c r="R158" s="57"/>
      <c r="S158" s="57"/>
      <c r="T158" s="57"/>
      <c r="U158" s="57"/>
      <c r="V158" s="57"/>
      <c r="W158" s="57"/>
      <c r="X158" s="57"/>
      <c r="Y158" s="58"/>
      <c r="Z158" s="87" t="s">
        <v>55</v>
      </c>
      <c r="AA158" s="39"/>
      <c r="AB158" s="87" t="s">
        <v>55</v>
      </c>
      <c r="AC158" s="87" t="s">
        <v>56</v>
      </c>
      <c r="AD158" s="92"/>
    </row>
    <row r="159" spans="1:30" s="5" customFormat="1" ht="33" customHeight="1">
      <c r="A159" s="59"/>
      <c r="B159" s="59"/>
      <c r="C159" s="59"/>
      <c r="D159" s="59"/>
      <c r="E159" s="59"/>
      <c r="F159" s="59"/>
      <c r="G159" s="83"/>
      <c r="H159" s="59"/>
      <c r="I159" s="59"/>
      <c r="J159" s="83"/>
      <c r="K159" s="53" t="s">
        <v>30</v>
      </c>
      <c r="L159" s="19" t="s">
        <v>27</v>
      </c>
      <c r="M159" s="45">
        <v>78</v>
      </c>
      <c r="N159" s="27"/>
      <c r="O159" s="27"/>
      <c r="P159" s="19">
        <v>8</v>
      </c>
      <c r="Q159" s="19">
        <v>13</v>
      </c>
      <c r="R159" s="19">
        <v>17</v>
      </c>
      <c r="S159" s="19">
        <v>13</v>
      </c>
      <c r="T159" s="19">
        <v>15</v>
      </c>
      <c r="U159" s="19">
        <v>12</v>
      </c>
      <c r="V159" s="27"/>
      <c r="W159" s="27"/>
      <c r="X159" s="27"/>
      <c r="Y159" s="27"/>
      <c r="Z159" s="87"/>
      <c r="AA159" s="39"/>
      <c r="AB159" s="87"/>
      <c r="AC159" s="87"/>
      <c r="AD159" s="92"/>
    </row>
    <row r="160" spans="1:30" s="5" customFormat="1" ht="33" customHeight="1">
      <c r="A160" s="59"/>
      <c r="B160" s="59"/>
      <c r="C160" s="59"/>
      <c r="D160" s="59"/>
      <c r="E160" s="59"/>
      <c r="F160" s="59"/>
      <c r="G160" s="83"/>
      <c r="H160" s="59"/>
      <c r="I160" s="59"/>
      <c r="J160" s="83"/>
      <c r="K160" s="53"/>
      <c r="L160" s="19" t="s">
        <v>28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87"/>
      <c r="AA160" s="39"/>
      <c r="AB160" s="87"/>
      <c r="AC160" s="87"/>
      <c r="AD160" s="92"/>
    </row>
    <row r="161" spans="1:31" s="5" customFormat="1" ht="33" customHeight="1">
      <c r="A161" s="59"/>
      <c r="B161" s="59"/>
      <c r="C161" s="59"/>
      <c r="D161" s="59"/>
      <c r="E161" s="59"/>
      <c r="F161" s="59"/>
      <c r="G161" s="83"/>
      <c r="H161" s="59"/>
      <c r="I161" s="59"/>
      <c r="J161" s="83"/>
      <c r="K161" s="53" t="s">
        <v>32</v>
      </c>
      <c r="L161" s="53"/>
      <c r="M161" s="26">
        <v>1000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19">
        <v>180</v>
      </c>
      <c r="X161" s="19">
        <v>350</v>
      </c>
      <c r="Y161" s="19">
        <v>470</v>
      </c>
      <c r="Z161" s="87"/>
      <c r="AA161" s="39"/>
      <c r="AB161" s="87"/>
      <c r="AC161" s="87"/>
      <c r="AD161" s="92"/>
    </row>
    <row r="162" spans="1:31" s="5" customFormat="1" ht="33" customHeight="1">
      <c r="A162" s="59">
        <v>2</v>
      </c>
      <c r="B162" s="59" t="s">
        <v>129</v>
      </c>
      <c r="C162" s="59"/>
      <c r="D162" s="59" t="s">
        <v>130</v>
      </c>
      <c r="E162" s="59">
        <v>285</v>
      </c>
      <c r="F162" s="59"/>
      <c r="G162" s="83"/>
      <c r="H162" s="59">
        <v>285</v>
      </c>
      <c r="I162" s="59"/>
      <c r="J162" s="83"/>
      <c r="K162" s="59" t="s">
        <v>39</v>
      </c>
      <c r="L162" s="59"/>
      <c r="M162" s="59"/>
      <c r="N162" s="28"/>
      <c r="O162" s="28"/>
      <c r="P162" s="28"/>
      <c r="Q162" s="28" t="s">
        <v>128</v>
      </c>
      <c r="R162" s="28"/>
      <c r="S162" s="28"/>
      <c r="T162" s="28"/>
      <c r="U162" s="28"/>
      <c r="V162" s="28"/>
      <c r="W162" s="28"/>
      <c r="X162" s="28"/>
      <c r="Y162" s="28"/>
      <c r="Z162" s="39"/>
      <c r="AA162" s="39"/>
      <c r="AB162" s="39"/>
      <c r="AC162" s="39"/>
      <c r="AD162" s="37"/>
    </row>
    <row r="163" spans="1:31" s="5" customFormat="1" ht="33" customHeight="1">
      <c r="A163" s="59"/>
      <c r="B163" s="59"/>
      <c r="C163" s="59"/>
      <c r="D163" s="59"/>
      <c r="E163" s="59"/>
      <c r="F163" s="59"/>
      <c r="G163" s="83"/>
      <c r="H163" s="59"/>
      <c r="I163" s="59"/>
      <c r="J163" s="83"/>
      <c r="K163" s="59" t="s">
        <v>30</v>
      </c>
      <c r="L163" s="14" t="s">
        <v>27</v>
      </c>
      <c r="M163" s="46">
        <v>285</v>
      </c>
      <c r="N163" s="28"/>
      <c r="O163" s="28"/>
      <c r="P163" s="28"/>
      <c r="Q163" s="46">
        <v>285</v>
      </c>
      <c r="R163" s="28"/>
      <c r="S163" s="28"/>
      <c r="T163" s="28"/>
      <c r="U163" s="28"/>
      <c r="V163" s="28"/>
      <c r="W163" s="28"/>
      <c r="X163" s="28"/>
      <c r="Y163" s="28"/>
      <c r="Z163" s="39"/>
      <c r="AA163" s="39"/>
      <c r="AB163" s="39"/>
      <c r="AC163" s="39"/>
      <c r="AD163" s="37"/>
    </row>
    <row r="164" spans="1:31" s="5" customFormat="1" ht="33" customHeight="1">
      <c r="A164" s="59"/>
      <c r="B164" s="59"/>
      <c r="C164" s="59"/>
      <c r="D164" s="59"/>
      <c r="E164" s="59"/>
      <c r="F164" s="59"/>
      <c r="G164" s="83"/>
      <c r="H164" s="59"/>
      <c r="I164" s="59"/>
      <c r="J164" s="83"/>
      <c r="K164" s="59"/>
      <c r="L164" s="14" t="s">
        <v>28</v>
      </c>
      <c r="M164" s="14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39"/>
      <c r="AA164" s="39"/>
      <c r="AB164" s="39"/>
      <c r="AC164" s="39"/>
      <c r="AD164" s="37"/>
    </row>
    <row r="165" spans="1:31" s="5" customFormat="1" ht="33" customHeight="1">
      <c r="A165" s="59"/>
      <c r="B165" s="59"/>
      <c r="C165" s="59"/>
      <c r="D165" s="59"/>
      <c r="E165" s="59"/>
      <c r="F165" s="59"/>
      <c r="G165" s="83"/>
      <c r="H165" s="59"/>
      <c r="I165" s="59"/>
      <c r="J165" s="83"/>
      <c r="K165" s="59" t="s">
        <v>32</v>
      </c>
      <c r="L165" s="59"/>
      <c r="M165" s="47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39"/>
      <c r="AA165" s="39"/>
      <c r="AB165" s="39"/>
      <c r="AC165" s="39"/>
      <c r="AD165" s="37"/>
    </row>
    <row r="166" spans="1:31" s="5" customFormat="1" ht="33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</row>
    <row r="167" spans="1:31" s="2" customFormat="1" ht="36" customHeight="1">
      <c r="A167" s="60" t="s">
        <v>131</v>
      </c>
      <c r="B167" s="60"/>
      <c r="C167" s="60"/>
      <c r="D167" s="60"/>
      <c r="E167" s="60"/>
      <c r="F167" s="61"/>
      <c r="G167" s="61"/>
      <c r="H167" s="61"/>
      <c r="I167" s="61"/>
      <c r="J167" s="80"/>
      <c r="K167" s="61" t="s">
        <v>27</v>
      </c>
      <c r="L167" s="17" t="s">
        <v>25</v>
      </c>
      <c r="M167" s="17">
        <f>M171+M175+M179+M183+M187+M191+M195</f>
        <v>291.47000000000003</v>
      </c>
      <c r="N167" s="17">
        <f t="shared" ref="N167:Y167" si="25">N171+N175+N179+N183+N187+N191+N195</f>
        <v>0</v>
      </c>
      <c r="O167" s="17">
        <f t="shared" si="25"/>
        <v>18.3</v>
      </c>
      <c r="P167" s="17">
        <f t="shared" si="25"/>
        <v>7.3</v>
      </c>
      <c r="Q167" s="17">
        <f t="shared" si="25"/>
        <v>49</v>
      </c>
      <c r="R167" s="17">
        <f t="shared" si="25"/>
        <v>30</v>
      </c>
      <c r="S167" s="17">
        <f t="shared" si="25"/>
        <v>22</v>
      </c>
      <c r="T167" s="17">
        <f t="shared" si="25"/>
        <v>18.7</v>
      </c>
      <c r="U167" s="17">
        <f t="shared" si="25"/>
        <v>18</v>
      </c>
      <c r="V167" s="17">
        <f t="shared" si="25"/>
        <v>30</v>
      </c>
      <c r="W167" s="17">
        <f t="shared" si="25"/>
        <v>33</v>
      </c>
      <c r="X167" s="17">
        <f t="shared" si="25"/>
        <v>30</v>
      </c>
      <c r="Y167" s="17">
        <f t="shared" si="25"/>
        <v>35.22</v>
      </c>
      <c r="Z167" s="16"/>
      <c r="AA167" s="16"/>
      <c r="AB167" s="16"/>
      <c r="AC167" s="16"/>
      <c r="AD167" s="16"/>
    </row>
    <row r="168" spans="1:31" s="2" customFormat="1" ht="33" customHeight="1">
      <c r="A168" s="60"/>
      <c r="B168" s="60"/>
      <c r="C168" s="60"/>
      <c r="D168" s="60"/>
      <c r="E168" s="60"/>
      <c r="F168" s="61"/>
      <c r="G168" s="61"/>
      <c r="H168" s="61"/>
      <c r="I168" s="61"/>
      <c r="J168" s="80"/>
      <c r="K168" s="61"/>
      <c r="L168" s="17" t="s">
        <v>31</v>
      </c>
      <c r="M168" s="17">
        <f t="shared" ref="M168:Y169" si="26">M172+M176+M180+M184+M188+M192+M196</f>
        <v>78.95</v>
      </c>
      <c r="N168" s="17">
        <f t="shared" si="26"/>
        <v>0</v>
      </c>
      <c r="O168" s="17">
        <f t="shared" si="26"/>
        <v>52.55</v>
      </c>
      <c r="P168" s="17">
        <f t="shared" si="26"/>
        <v>0</v>
      </c>
      <c r="Q168" s="17">
        <f t="shared" si="26"/>
        <v>0</v>
      </c>
      <c r="R168" s="17">
        <f t="shared" si="26"/>
        <v>26.4</v>
      </c>
      <c r="S168" s="17">
        <f t="shared" si="26"/>
        <v>0</v>
      </c>
      <c r="T168" s="17">
        <f t="shared" si="26"/>
        <v>0</v>
      </c>
      <c r="U168" s="17">
        <f t="shared" si="26"/>
        <v>0</v>
      </c>
      <c r="V168" s="17">
        <f t="shared" si="26"/>
        <v>0</v>
      </c>
      <c r="W168" s="17">
        <f t="shared" si="26"/>
        <v>0</v>
      </c>
      <c r="X168" s="17">
        <f t="shared" si="26"/>
        <v>0</v>
      </c>
      <c r="Y168" s="17">
        <f t="shared" si="26"/>
        <v>0</v>
      </c>
      <c r="Z168" s="16"/>
      <c r="AA168" s="16"/>
      <c r="AB168" s="16"/>
      <c r="AC168" s="16"/>
      <c r="AD168" s="16"/>
    </row>
    <row r="169" spans="1:31" s="2" customFormat="1" ht="26.1" customHeight="1">
      <c r="A169" s="60" t="s">
        <v>132</v>
      </c>
      <c r="B169" s="60"/>
      <c r="C169" s="60"/>
      <c r="D169" s="60"/>
      <c r="E169" s="60"/>
      <c r="F169" s="61"/>
      <c r="G169" s="61"/>
      <c r="H169" s="61"/>
      <c r="I169" s="61"/>
      <c r="J169" s="80"/>
      <c r="K169" s="61" t="s">
        <v>32</v>
      </c>
      <c r="L169" s="61"/>
      <c r="M169" s="17">
        <f t="shared" si="26"/>
        <v>60176.1</v>
      </c>
      <c r="N169" s="17">
        <f t="shared" si="26"/>
        <v>0</v>
      </c>
      <c r="O169" s="17">
        <f t="shared" si="26"/>
        <v>6480</v>
      </c>
      <c r="P169" s="17">
        <f t="shared" si="26"/>
        <v>1200</v>
      </c>
      <c r="Q169" s="17">
        <f t="shared" si="26"/>
        <v>4000</v>
      </c>
      <c r="R169" s="17">
        <f t="shared" si="26"/>
        <v>8853</v>
      </c>
      <c r="S169" s="17">
        <f t="shared" si="26"/>
        <v>10776.1</v>
      </c>
      <c r="T169" s="17">
        <f t="shared" si="26"/>
        <v>6867</v>
      </c>
      <c r="U169" s="17">
        <f t="shared" si="26"/>
        <v>2000</v>
      </c>
      <c r="V169" s="17">
        <f t="shared" si="26"/>
        <v>2000</v>
      </c>
      <c r="W169" s="17">
        <f t="shared" si="26"/>
        <v>3600</v>
      </c>
      <c r="X169" s="17">
        <f t="shared" si="26"/>
        <v>6700</v>
      </c>
      <c r="Y169" s="17">
        <f t="shared" si="26"/>
        <v>7700</v>
      </c>
      <c r="Z169" s="16"/>
      <c r="AA169" s="16"/>
      <c r="AB169" s="16"/>
      <c r="AC169" s="16"/>
      <c r="AD169" s="16"/>
    </row>
    <row r="170" spans="1:31" s="3" customFormat="1" ht="57.75" customHeight="1">
      <c r="A170" s="59">
        <v>1</v>
      </c>
      <c r="B170" s="59" t="s">
        <v>121</v>
      </c>
      <c r="C170" s="59" t="s">
        <v>36</v>
      </c>
      <c r="D170" s="59" t="s">
        <v>37</v>
      </c>
      <c r="E170" s="72">
        <v>195.8</v>
      </c>
      <c r="F170" s="72">
        <v>60.9</v>
      </c>
      <c r="G170" s="84">
        <v>53006.720000000001</v>
      </c>
      <c r="H170" s="72">
        <v>18.25</v>
      </c>
      <c r="I170" s="72">
        <v>52.55</v>
      </c>
      <c r="J170" s="72">
        <v>6480</v>
      </c>
      <c r="K170" s="72" t="s">
        <v>39</v>
      </c>
      <c r="L170" s="72"/>
      <c r="M170" s="72"/>
      <c r="N170" s="73" t="s">
        <v>133</v>
      </c>
      <c r="O170" s="75"/>
      <c r="P170" s="74"/>
      <c r="Q170" s="44"/>
      <c r="R170" s="15"/>
      <c r="S170" s="44"/>
      <c r="T170" s="44"/>
      <c r="U170" s="48"/>
      <c r="V170" s="48"/>
      <c r="W170" s="44"/>
      <c r="X170" s="44"/>
      <c r="Y170" s="44"/>
      <c r="Z170" s="59"/>
      <c r="AA170" s="59"/>
      <c r="AB170" s="92"/>
      <c r="AC170" s="92"/>
      <c r="AD170" s="92"/>
    </row>
    <row r="171" spans="1:31" s="3" customFormat="1" ht="33" customHeight="1">
      <c r="A171" s="59"/>
      <c r="B171" s="59"/>
      <c r="C171" s="59"/>
      <c r="D171" s="59"/>
      <c r="E171" s="72"/>
      <c r="F171" s="72"/>
      <c r="G171" s="84"/>
      <c r="H171" s="72"/>
      <c r="I171" s="72"/>
      <c r="J171" s="72"/>
      <c r="K171" s="59" t="s">
        <v>30</v>
      </c>
      <c r="L171" s="14" t="s">
        <v>27</v>
      </c>
      <c r="M171" s="14">
        <v>18.25</v>
      </c>
      <c r="N171" s="14"/>
      <c r="O171" s="15">
        <v>18.3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59"/>
      <c r="AA171" s="59"/>
      <c r="AB171" s="92"/>
      <c r="AC171" s="92"/>
      <c r="AD171" s="92"/>
      <c r="AE171" s="38"/>
    </row>
    <row r="172" spans="1:31" s="3" customFormat="1" ht="33" customHeight="1">
      <c r="A172" s="59"/>
      <c r="B172" s="59"/>
      <c r="C172" s="59"/>
      <c r="D172" s="59"/>
      <c r="E172" s="72"/>
      <c r="F172" s="72"/>
      <c r="G172" s="84"/>
      <c r="H172" s="72"/>
      <c r="I172" s="72"/>
      <c r="J172" s="72"/>
      <c r="K172" s="59"/>
      <c r="L172" s="14" t="s">
        <v>28</v>
      </c>
      <c r="M172" s="14">
        <v>52.55</v>
      </c>
      <c r="N172" s="14"/>
      <c r="O172" s="15">
        <v>52.55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59"/>
      <c r="AA172" s="59"/>
      <c r="AB172" s="92"/>
      <c r="AC172" s="92"/>
      <c r="AD172" s="92"/>
      <c r="AE172" s="38"/>
    </row>
    <row r="173" spans="1:31" s="3" customFormat="1" ht="33" customHeight="1">
      <c r="A173" s="59"/>
      <c r="B173" s="59"/>
      <c r="C173" s="59"/>
      <c r="D173" s="59"/>
      <c r="E173" s="72"/>
      <c r="F173" s="72"/>
      <c r="G173" s="84"/>
      <c r="H173" s="72"/>
      <c r="I173" s="72"/>
      <c r="J173" s="72"/>
      <c r="K173" s="59" t="s">
        <v>32</v>
      </c>
      <c r="L173" s="59"/>
      <c r="M173" s="15">
        <v>6480</v>
      </c>
      <c r="N173" s="14"/>
      <c r="O173" s="15">
        <v>6480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59"/>
      <c r="AA173" s="59"/>
      <c r="AB173" s="92"/>
      <c r="AC173" s="92"/>
      <c r="AD173" s="92"/>
      <c r="AE173" s="38"/>
    </row>
    <row r="174" spans="1:31" s="3" customFormat="1" ht="33" customHeight="1">
      <c r="A174" s="59">
        <v>2</v>
      </c>
      <c r="B174" s="59" t="s">
        <v>35</v>
      </c>
      <c r="C174" s="59" t="s">
        <v>36</v>
      </c>
      <c r="D174" s="59" t="s">
        <v>37</v>
      </c>
      <c r="E174" s="72">
        <v>632</v>
      </c>
      <c r="F174" s="72"/>
      <c r="G174" s="72">
        <v>91825</v>
      </c>
      <c r="H174" s="72">
        <v>632</v>
      </c>
      <c r="I174" s="72"/>
      <c r="J174" s="84" t="s">
        <v>38</v>
      </c>
      <c r="K174" s="53" t="s">
        <v>39</v>
      </c>
      <c r="L174" s="53"/>
      <c r="M174" s="53"/>
      <c r="N174" s="23"/>
      <c r="O174" s="23"/>
      <c r="P174" s="56" t="s">
        <v>40</v>
      </c>
      <c r="Q174" s="57"/>
      <c r="R174" s="57"/>
      <c r="S174" s="57"/>
      <c r="T174" s="57"/>
      <c r="U174" s="57"/>
      <c r="V174" s="57"/>
      <c r="W174" s="57"/>
      <c r="X174" s="57"/>
      <c r="Y174" s="58"/>
      <c r="Z174" s="59"/>
      <c r="AA174" s="14"/>
      <c r="AB174" s="92"/>
      <c r="AC174" s="92"/>
      <c r="AD174" s="92"/>
      <c r="AE174" s="38"/>
    </row>
    <row r="175" spans="1:31" s="3" customFormat="1" ht="33" customHeight="1">
      <c r="A175" s="59"/>
      <c r="B175" s="59"/>
      <c r="C175" s="59"/>
      <c r="D175" s="59"/>
      <c r="E175" s="72"/>
      <c r="F175" s="72"/>
      <c r="G175" s="72"/>
      <c r="H175" s="72"/>
      <c r="I175" s="72"/>
      <c r="J175" s="84"/>
      <c r="K175" s="53" t="s">
        <v>30</v>
      </c>
      <c r="L175" s="19" t="s">
        <v>27</v>
      </c>
      <c r="M175" s="19">
        <v>93.22</v>
      </c>
      <c r="N175" s="19"/>
      <c r="O175" s="24"/>
      <c r="P175" s="19"/>
      <c r="Q175" s="19"/>
      <c r="R175" s="19"/>
      <c r="S175" s="19">
        <v>10</v>
      </c>
      <c r="T175" s="19">
        <v>10</v>
      </c>
      <c r="U175" s="19">
        <v>10</v>
      </c>
      <c r="V175" s="19">
        <v>10</v>
      </c>
      <c r="W175" s="19">
        <v>15</v>
      </c>
      <c r="X175" s="19">
        <v>15</v>
      </c>
      <c r="Y175" s="19">
        <v>23.22</v>
      </c>
      <c r="Z175" s="59"/>
      <c r="AA175" s="14"/>
      <c r="AB175" s="92"/>
      <c r="AC175" s="92"/>
      <c r="AD175" s="92"/>
      <c r="AE175" s="38"/>
    </row>
    <row r="176" spans="1:31" s="3" customFormat="1" ht="33" customHeight="1">
      <c r="A176" s="59"/>
      <c r="B176" s="59"/>
      <c r="C176" s="59"/>
      <c r="D176" s="59"/>
      <c r="E176" s="72"/>
      <c r="F176" s="72"/>
      <c r="G176" s="72"/>
      <c r="H176" s="72"/>
      <c r="I176" s="72"/>
      <c r="J176" s="84"/>
      <c r="K176" s="53"/>
      <c r="L176" s="19" t="s">
        <v>28</v>
      </c>
      <c r="M176" s="19"/>
      <c r="N176" s="19"/>
      <c r="O176" s="24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59"/>
      <c r="AA176" s="14"/>
      <c r="AB176" s="92"/>
      <c r="AC176" s="92"/>
      <c r="AD176" s="92"/>
      <c r="AE176" s="38"/>
    </row>
    <row r="177" spans="1:31" s="3" customFormat="1" ht="30.95" customHeight="1">
      <c r="A177" s="59"/>
      <c r="B177" s="59"/>
      <c r="C177" s="59"/>
      <c r="D177" s="59"/>
      <c r="E177" s="72"/>
      <c r="F177" s="72"/>
      <c r="G177" s="72"/>
      <c r="H177" s="72"/>
      <c r="I177" s="72"/>
      <c r="J177" s="84"/>
      <c r="K177" s="53" t="s">
        <v>32</v>
      </c>
      <c r="L177" s="53"/>
      <c r="M177" s="19">
        <v>13000</v>
      </c>
      <c r="N177" s="19"/>
      <c r="O177" s="24"/>
      <c r="P177" s="19"/>
      <c r="Q177" s="19"/>
      <c r="R177" s="19"/>
      <c r="S177" s="19"/>
      <c r="T177" s="19"/>
      <c r="U177" s="19">
        <v>2000</v>
      </c>
      <c r="V177" s="19">
        <v>2000</v>
      </c>
      <c r="W177" s="19">
        <v>2000</v>
      </c>
      <c r="X177" s="19">
        <v>3500</v>
      </c>
      <c r="Y177" s="19">
        <v>3500</v>
      </c>
      <c r="Z177" s="59"/>
      <c r="AA177" s="14"/>
      <c r="AB177" s="92"/>
      <c r="AC177" s="92"/>
      <c r="AD177" s="92"/>
      <c r="AE177" s="38"/>
    </row>
    <row r="178" spans="1:31" s="5" customFormat="1" ht="27.95" customHeight="1">
      <c r="A178" s="59">
        <v>3</v>
      </c>
      <c r="B178" s="59" t="s">
        <v>52</v>
      </c>
      <c r="C178" s="59" t="s">
        <v>36</v>
      </c>
      <c r="D178" s="59" t="s">
        <v>53</v>
      </c>
      <c r="E178" s="59">
        <v>1716</v>
      </c>
      <c r="F178" s="59">
        <v>0</v>
      </c>
      <c r="G178" s="83">
        <v>123642</v>
      </c>
      <c r="H178" s="59">
        <v>1716</v>
      </c>
      <c r="I178" s="59"/>
      <c r="J178" s="83">
        <v>123642</v>
      </c>
      <c r="K178" s="53" t="s">
        <v>39</v>
      </c>
      <c r="L178" s="53"/>
      <c r="M178" s="53"/>
      <c r="N178" s="25"/>
      <c r="O178" s="25"/>
      <c r="P178" s="56" t="s">
        <v>54</v>
      </c>
      <c r="Q178" s="57"/>
      <c r="R178" s="57"/>
      <c r="S178" s="57"/>
      <c r="T178" s="57"/>
      <c r="U178" s="57"/>
      <c r="V178" s="57"/>
      <c r="W178" s="57"/>
      <c r="X178" s="57"/>
      <c r="Y178" s="58"/>
      <c r="Z178" s="87" t="s">
        <v>55</v>
      </c>
      <c r="AA178" s="39"/>
      <c r="AB178" s="87" t="s">
        <v>55</v>
      </c>
      <c r="AC178" s="87" t="s">
        <v>56</v>
      </c>
      <c r="AD178" s="92"/>
    </row>
    <row r="179" spans="1:31" s="5" customFormat="1" ht="33" customHeight="1">
      <c r="A179" s="59"/>
      <c r="B179" s="59"/>
      <c r="C179" s="59"/>
      <c r="D179" s="59"/>
      <c r="E179" s="59"/>
      <c r="F179" s="59"/>
      <c r="G179" s="83"/>
      <c r="H179" s="59"/>
      <c r="I179" s="59"/>
      <c r="J179" s="83"/>
      <c r="K179" s="53" t="s">
        <v>30</v>
      </c>
      <c r="L179" s="19" t="s">
        <v>27</v>
      </c>
      <c r="M179" s="26">
        <v>120</v>
      </c>
      <c r="N179" s="27"/>
      <c r="O179" s="27"/>
      <c r="P179" s="19">
        <v>7.3</v>
      </c>
      <c r="Q179" s="19">
        <v>10</v>
      </c>
      <c r="R179" s="19">
        <v>9</v>
      </c>
      <c r="S179" s="19">
        <v>12</v>
      </c>
      <c r="T179" s="19">
        <v>8.6999999999999993</v>
      </c>
      <c r="U179" s="19">
        <v>8</v>
      </c>
      <c r="V179" s="19">
        <v>20</v>
      </c>
      <c r="W179" s="19">
        <v>18</v>
      </c>
      <c r="X179" s="19">
        <v>15</v>
      </c>
      <c r="Y179" s="19">
        <v>12</v>
      </c>
      <c r="Z179" s="87"/>
      <c r="AA179" s="39"/>
      <c r="AB179" s="87"/>
      <c r="AC179" s="87"/>
      <c r="AD179" s="92"/>
    </row>
    <row r="180" spans="1:31" s="5" customFormat="1" ht="33" customHeight="1">
      <c r="A180" s="59"/>
      <c r="B180" s="59"/>
      <c r="C180" s="59"/>
      <c r="D180" s="59"/>
      <c r="E180" s="59"/>
      <c r="F180" s="59"/>
      <c r="G180" s="83"/>
      <c r="H180" s="59"/>
      <c r="I180" s="59"/>
      <c r="J180" s="83"/>
      <c r="K180" s="53"/>
      <c r="L180" s="19" t="s">
        <v>28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87"/>
      <c r="AA180" s="39"/>
      <c r="AB180" s="87"/>
      <c r="AC180" s="87"/>
      <c r="AD180" s="92"/>
    </row>
    <row r="181" spans="1:31" s="5" customFormat="1" ht="33" customHeight="1">
      <c r="A181" s="59"/>
      <c r="B181" s="59"/>
      <c r="C181" s="59"/>
      <c r="D181" s="59"/>
      <c r="E181" s="59"/>
      <c r="F181" s="59"/>
      <c r="G181" s="83"/>
      <c r="H181" s="59"/>
      <c r="I181" s="59"/>
      <c r="J181" s="83"/>
      <c r="K181" s="53" t="s">
        <v>32</v>
      </c>
      <c r="L181" s="53"/>
      <c r="M181" s="26">
        <v>9000</v>
      </c>
      <c r="N181" s="27"/>
      <c r="O181" s="27"/>
      <c r="P181" s="27"/>
      <c r="Q181" s="27"/>
      <c r="R181" s="27"/>
      <c r="S181" s="27"/>
      <c r="T181" s="27"/>
      <c r="U181" s="27"/>
      <c r="V181" s="27"/>
      <c r="W181" s="19">
        <v>1600</v>
      </c>
      <c r="X181" s="19">
        <v>3200</v>
      </c>
      <c r="Y181" s="19">
        <v>4200</v>
      </c>
      <c r="Z181" s="87"/>
      <c r="AA181" s="39"/>
      <c r="AB181" s="87"/>
      <c r="AC181" s="87"/>
      <c r="AD181" s="92"/>
    </row>
    <row r="182" spans="1:31" s="5" customFormat="1" ht="33" customHeight="1">
      <c r="A182" s="59">
        <v>4</v>
      </c>
      <c r="B182" s="59" t="s">
        <v>134</v>
      </c>
      <c r="C182" s="59" t="s">
        <v>135</v>
      </c>
      <c r="D182" s="59" t="s">
        <v>136</v>
      </c>
      <c r="E182" s="59">
        <v>845</v>
      </c>
      <c r="F182" s="59"/>
      <c r="G182" s="59">
        <v>1200</v>
      </c>
      <c r="H182" s="59">
        <v>0</v>
      </c>
      <c r="I182" s="59"/>
      <c r="J182" s="59">
        <v>1200</v>
      </c>
      <c r="K182" s="59" t="s">
        <v>39</v>
      </c>
      <c r="L182" s="59"/>
      <c r="M182" s="59"/>
      <c r="N182" s="14"/>
      <c r="O182" s="32"/>
      <c r="P182" s="14" t="s">
        <v>137</v>
      </c>
      <c r="Q182" s="32"/>
      <c r="R182" s="32"/>
      <c r="S182" s="32"/>
      <c r="T182" s="32"/>
      <c r="U182" s="32"/>
      <c r="V182" s="32"/>
      <c r="W182" s="32"/>
      <c r="X182" s="32"/>
      <c r="Y182" s="32"/>
      <c r="Z182" s="59" t="s">
        <v>138</v>
      </c>
      <c r="AA182" s="59" t="s">
        <v>138</v>
      </c>
      <c r="AB182" s="59" t="s">
        <v>138</v>
      </c>
      <c r="AC182" s="59" t="s">
        <v>138</v>
      </c>
      <c r="AD182" s="59"/>
    </row>
    <row r="183" spans="1:31" s="5" customFormat="1" ht="30.9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 t="s">
        <v>30</v>
      </c>
      <c r="L183" s="14" t="s">
        <v>27</v>
      </c>
      <c r="M183" s="14">
        <v>0</v>
      </c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59"/>
      <c r="AA183" s="59"/>
      <c r="AB183" s="59"/>
      <c r="AC183" s="59"/>
      <c r="AD183" s="59"/>
    </row>
    <row r="184" spans="1:31" s="5" customFormat="1" ht="33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14" t="s">
        <v>28</v>
      </c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59"/>
      <c r="AA184" s="59"/>
      <c r="AB184" s="59"/>
      <c r="AC184" s="59"/>
      <c r="AD184" s="59"/>
    </row>
    <row r="185" spans="1:31" s="5" customFormat="1" ht="33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 t="s">
        <v>32</v>
      </c>
      <c r="L185" s="59"/>
      <c r="M185" s="14">
        <v>1200</v>
      </c>
      <c r="N185" s="14"/>
      <c r="O185" s="14"/>
      <c r="P185" s="14">
        <v>1200</v>
      </c>
      <c r="Q185" s="14"/>
      <c r="R185" s="14"/>
      <c r="S185" s="14"/>
      <c r="T185" s="14"/>
      <c r="U185" s="14"/>
      <c r="V185" s="14"/>
      <c r="W185" s="14"/>
      <c r="X185" s="14"/>
      <c r="Y185" s="14"/>
      <c r="Z185" s="59"/>
      <c r="AA185" s="59"/>
      <c r="AB185" s="59"/>
      <c r="AC185" s="59"/>
      <c r="AD185" s="59"/>
    </row>
    <row r="186" spans="1:31" s="8" customFormat="1" ht="33" customHeight="1">
      <c r="A186" s="59">
        <v>5</v>
      </c>
      <c r="B186" s="59" t="s">
        <v>139</v>
      </c>
      <c r="C186" s="59" t="s">
        <v>135</v>
      </c>
      <c r="D186" s="59" t="s">
        <v>136</v>
      </c>
      <c r="E186" s="59">
        <v>260.23</v>
      </c>
      <c r="F186" s="59"/>
      <c r="G186" s="59">
        <v>65048.3</v>
      </c>
      <c r="H186" s="59">
        <v>21</v>
      </c>
      <c r="I186" s="59"/>
      <c r="J186" s="59">
        <v>12750</v>
      </c>
      <c r="K186" s="59" t="s">
        <v>39</v>
      </c>
      <c r="L186" s="59"/>
      <c r="M186" s="59"/>
      <c r="N186" s="14"/>
      <c r="O186" s="14"/>
      <c r="P186" s="14"/>
      <c r="Q186" s="14"/>
      <c r="R186" s="65" t="s">
        <v>140</v>
      </c>
      <c r="S186" s="66"/>
      <c r="T186" s="67"/>
      <c r="U186" s="32"/>
      <c r="V186" s="32"/>
      <c r="W186" s="32"/>
      <c r="X186" s="32"/>
      <c r="Y186" s="32"/>
      <c r="Z186" s="59" t="s">
        <v>138</v>
      </c>
      <c r="AA186" s="59">
        <v>2018.5</v>
      </c>
      <c r="AB186" s="59">
        <v>2018.4</v>
      </c>
      <c r="AC186" s="59">
        <v>2018.8</v>
      </c>
      <c r="AD186" s="59"/>
    </row>
    <row r="187" spans="1:31" s="8" customFormat="1" ht="33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 t="s">
        <v>141</v>
      </c>
      <c r="L187" s="14" t="s">
        <v>27</v>
      </c>
      <c r="M187" s="14">
        <v>21</v>
      </c>
      <c r="N187" s="41"/>
      <c r="O187" s="41"/>
      <c r="P187" s="41"/>
      <c r="Q187" s="41"/>
      <c r="R187" s="41">
        <v>21</v>
      </c>
      <c r="S187" s="41"/>
      <c r="T187" s="41"/>
      <c r="U187" s="41"/>
      <c r="V187" s="14"/>
      <c r="W187" s="14"/>
      <c r="X187" s="14"/>
      <c r="Y187" s="14"/>
      <c r="Z187" s="59"/>
      <c r="AA187" s="59"/>
      <c r="AB187" s="59"/>
      <c r="AC187" s="59"/>
      <c r="AD187" s="59"/>
    </row>
    <row r="188" spans="1:31" s="8" customFormat="1" ht="33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14" t="s">
        <v>28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59"/>
      <c r="AA188" s="59"/>
      <c r="AB188" s="59"/>
      <c r="AC188" s="59"/>
      <c r="AD188" s="59"/>
    </row>
    <row r="189" spans="1:31" s="8" customFormat="1" ht="33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 t="s">
        <v>32</v>
      </c>
      <c r="L189" s="59"/>
      <c r="M189" s="22" t="s">
        <v>142</v>
      </c>
      <c r="N189" s="14"/>
      <c r="O189" s="14"/>
      <c r="P189" s="14"/>
      <c r="Q189" s="14"/>
      <c r="R189" s="14">
        <v>3853</v>
      </c>
      <c r="S189" s="14">
        <v>2030</v>
      </c>
      <c r="T189" s="14">
        <v>6867</v>
      </c>
      <c r="U189" s="14"/>
      <c r="V189" s="14"/>
      <c r="W189" s="14"/>
      <c r="X189" s="14"/>
      <c r="Y189" s="14"/>
      <c r="Z189" s="59"/>
      <c r="AA189" s="59"/>
      <c r="AB189" s="59"/>
      <c r="AC189" s="59"/>
      <c r="AD189" s="59"/>
    </row>
    <row r="190" spans="1:31" s="8" customFormat="1" ht="33" customHeight="1">
      <c r="A190" s="59">
        <v>6</v>
      </c>
      <c r="B190" s="59" t="s">
        <v>143</v>
      </c>
      <c r="C190" s="59" t="s">
        <v>144</v>
      </c>
      <c r="D190" s="59" t="s">
        <v>145</v>
      </c>
      <c r="E190" s="59">
        <v>79</v>
      </c>
      <c r="F190" s="59"/>
      <c r="G190" s="59">
        <v>45000</v>
      </c>
      <c r="H190" s="59">
        <v>39</v>
      </c>
      <c r="I190" s="59"/>
      <c r="J190" s="59">
        <v>17746.099999999999</v>
      </c>
      <c r="K190" s="59" t="s">
        <v>39</v>
      </c>
      <c r="L190" s="59"/>
      <c r="M190" s="59"/>
      <c r="N190" s="14"/>
      <c r="O190" s="14"/>
      <c r="P190" s="14"/>
      <c r="Q190" s="65" t="s">
        <v>132</v>
      </c>
      <c r="R190" s="66"/>
      <c r="S190" s="66"/>
      <c r="T190" s="66"/>
      <c r="U190" s="67"/>
      <c r="V190" s="14"/>
      <c r="W190" s="14"/>
      <c r="X190" s="14"/>
      <c r="Y190" s="14"/>
      <c r="Z190" s="32"/>
      <c r="AA190" s="32"/>
      <c r="AB190" s="91"/>
      <c r="AC190" s="91"/>
      <c r="AD190" s="91"/>
    </row>
    <row r="191" spans="1:31" s="8" customFormat="1" ht="33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 t="s">
        <v>30</v>
      </c>
      <c r="L191" s="14" t="s">
        <v>27</v>
      </c>
      <c r="M191" s="14">
        <v>39</v>
      </c>
      <c r="N191" s="14"/>
      <c r="O191" s="14"/>
      <c r="P191" s="14"/>
      <c r="Q191" s="14">
        <v>39</v>
      </c>
      <c r="R191" s="14"/>
      <c r="S191" s="14"/>
      <c r="T191" s="14"/>
      <c r="U191" s="14"/>
      <c r="V191" s="14"/>
      <c r="W191" s="14"/>
      <c r="X191" s="14"/>
      <c r="Y191" s="14"/>
      <c r="Z191" s="40"/>
      <c r="AA191" s="40"/>
      <c r="AB191" s="91"/>
      <c r="AC191" s="91"/>
      <c r="AD191" s="91"/>
    </row>
    <row r="192" spans="1:31" s="8" customFormat="1" ht="33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14" t="s">
        <v>28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91"/>
      <c r="AC192" s="91"/>
      <c r="AD192" s="91"/>
    </row>
    <row r="193" spans="1:30" s="8" customFormat="1" ht="33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 t="s">
        <v>32</v>
      </c>
      <c r="L193" s="59"/>
      <c r="M193" s="14">
        <v>17746.099999999999</v>
      </c>
      <c r="N193" s="14"/>
      <c r="O193" s="14"/>
      <c r="P193" s="14"/>
      <c r="Q193" s="14">
        <v>4000</v>
      </c>
      <c r="R193" s="14">
        <v>5000</v>
      </c>
      <c r="S193" s="14">
        <v>8746.1</v>
      </c>
      <c r="T193" s="14"/>
      <c r="U193" s="14"/>
      <c r="V193" s="14"/>
      <c r="W193" s="14"/>
      <c r="X193" s="14"/>
      <c r="Y193" s="14"/>
      <c r="Z193" s="40"/>
      <c r="AA193" s="40"/>
      <c r="AB193" s="91"/>
      <c r="AC193" s="91"/>
      <c r="AD193" s="91"/>
    </row>
    <row r="194" spans="1:30" s="9" customFormat="1" ht="33" customHeight="1">
      <c r="A194" s="79">
        <v>7</v>
      </c>
      <c r="B194" s="59" t="s">
        <v>146</v>
      </c>
      <c r="C194" s="59" t="s">
        <v>147</v>
      </c>
      <c r="D194" s="59" t="s">
        <v>148</v>
      </c>
      <c r="E194" s="59"/>
      <c r="F194" s="59">
        <v>26.4</v>
      </c>
      <c r="G194" s="59"/>
      <c r="H194" s="59"/>
      <c r="I194" s="59">
        <v>26.4</v>
      </c>
      <c r="J194" s="59"/>
      <c r="K194" s="59" t="s">
        <v>39</v>
      </c>
      <c r="L194" s="59"/>
      <c r="M194" s="59"/>
      <c r="N194" s="14"/>
      <c r="O194" s="14"/>
      <c r="P194" s="14"/>
      <c r="Q194" s="14"/>
      <c r="R194" s="14" t="s">
        <v>149</v>
      </c>
      <c r="S194" s="14"/>
      <c r="T194" s="14"/>
      <c r="U194" s="14"/>
      <c r="V194" s="14"/>
      <c r="W194" s="14"/>
      <c r="X194" s="14"/>
      <c r="Y194" s="14"/>
      <c r="Z194" s="79"/>
      <c r="AA194" s="49"/>
      <c r="AB194" s="79"/>
      <c r="AC194" s="79"/>
      <c r="AD194" s="79"/>
    </row>
    <row r="195" spans="1:30" s="9" customFormat="1" ht="33" customHeight="1">
      <c r="A195" s="79"/>
      <c r="B195" s="59"/>
      <c r="C195" s="59"/>
      <c r="D195" s="59"/>
      <c r="E195" s="59"/>
      <c r="F195" s="59"/>
      <c r="G195" s="59"/>
      <c r="H195" s="59"/>
      <c r="I195" s="59"/>
      <c r="J195" s="59"/>
      <c r="K195" s="59" t="s">
        <v>30</v>
      </c>
      <c r="L195" s="14" t="s">
        <v>27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79"/>
      <c r="AA195" s="49"/>
      <c r="AB195" s="79"/>
      <c r="AC195" s="79"/>
      <c r="AD195" s="79"/>
    </row>
    <row r="196" spans="1:30" s="9" customFormat="1" ht="33" customHeight="1">
      <c r="A196" s="7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14" t="s">
        <v>28</v>
      </c>
      <c r="M196" s="14">
        <v>26.4</v>
      </c>
      <c r="N196" s="14"/>
      <c r="O196" s="14"/>
      <c r="P196" s="14"/>
      <c r="Q196" s="14"/>
      <c r="R196" s="14">
        <v>26.4</v>
      </c>
      <c r="S196" s="14"/>
      <c r="T196" s="14"/>
      <c r="U196" s="14"/>
      <c r="V196" s="14"/>
      <c r="W196" s="14"/>
      <c r="X196" s="14"/>
      <c r="Y196" s="14"/>
      <c r="Z196" s="79"/>
      <c r="AA196" s="49"/>
      <c r="AB196" s="79"/>
      <c r="AC196" s="79"/>
      <c r="AD196" s="79"/>
    </row>
    <row r="197" spans="1:30" s="9" customFormat="1" ht="33" customHeight="1">
      <c r="A197" s="79"/>
      <c r="B197" s="59"/>
      <c r="C197" s="59"/>
      <c r="D197" s="59"/>
      <c r="E197" s="59"/>
      <c r="F197" s="59"/>
      <c r="G197" s="59"/>
      <c r="H197" s="59"/>
      <c r="I197" s="59"/>
      <c r="J197" s="59"/>
      <c r="K197" s="59" t="s">
        <v>32</v>
      </c>
      <c r="L197" s="59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79"/>
      <c r="AA197" s="49"/>
      <c r="AB197" s="79"/>
      <c r="AC197" s="79"/>
      <c r="AD197" s="79"/>
    </row>
  </sheetData>
  <mergeCells count="793">
    <mergeCell ref="A8:D9"/>
    <mergeCell ref="A20:D21"/>
    <mergeCell ref="AD174:AD177"/>
    <mergeCell ref="AD178:AD181"/>
    <mergeCell ref="AD182:AD185"/>
    <mergeCell ref="AD186:AD189"/>
    <mergeCell ref="AD190:AD193"/>
    <mergeCell ref="AD194:AD197"/>
    <mergeCell ref="A40:D41"/>
    <mergeCell ref="A80:D81"/>
    <mergeCell ref="A108:D109"/>
    <mergeCell ref="A127:D128"/>
    <mergeCell ref="A116:D117"/>
    <mergeCell ref="A155:D156"/>
    <mergeCell ref="A167:D168"/>
    <mergeCell ref="A131:D132"/>
    <mergeCell ref="AD119:AD122"/>
    <mergeCell ref="AD123:AD126"/>
    <mergeCell ref="AD134:AD137"/>
    <mergeCell ref="AD138:AD141"/>
    <mergeCell ref="AD142:AD145"/>
    <mergeCell ref="AD146:AD149"/>
    <mergeCell ref="AD150:AD153"/>
    <mergeCell ref="AD158:AD161"/>
    <mergeCell ref="AD170:AD173"/>
    <mergeCell ref="AC174:AC177"/>
    <mergeCell ref="AC178:AC181"/>
    <mergeCell ref="AC182:AC185"/>
    <mergeCell ref="AC186:AC189"/>
    <mergeCell ref="AC190:AC193"/>
    <mergeCell ref="AC194:AC197"/>
    <mergeCell ref="AD2:AD4"/>
    <mergeCell ref="AD5:AD7"/>
    <mergeCell ref="AD11:AD14"/>
    <mergeCell ref="AD15:AD18"/>
    <mergeCell ref="AD23:AD26"/>
    <mergeCell ref="AD27:AD30"/>
    <mergeCell ref="AD43:AD46"/>
    <mergeCell ref="AD47:AD50"/>
    <mergeCell ref="AD51:AD54"/>
    <mergeCell ref="AD55:AD58"/>
    <mergeCell ref="AD59:AD62"/>
    <mergeCell ref="AD63:AD66"/>
    <mergeCell ref="AD67:AD70"/>
    <mergeCell ref="AD83:AD86"/>
    <mergeCell ref="AD87:AD90"/>
    <mergeCell ref="AD91:AD94"/>
    <mergeCell ref="AD95:AD98"/>
    <mergeCell ref="AD99:AD102"/>
    <mergeCell ref="AC119:AC122"/>
    <mergeCell ref="AC123:AC126"/>
    <mergeCell ref="AC134:AC137"/>
    <mergeCell ref="AC138:AC141"/>
    <mergeCell ref="AC142:AC145"/>
    <mergeCell ref="AC146:AC149"/>
    <mergeCell ref="AC150:AC153"/>
    <mergeCell ref="AC158:AC161"/>
    <mergeCell ref="AC170:AC173"/>
    <mergeCell ref="AB174:AB177"/>
    <mergeCell ref="AB178:AB181"/>
    <mergeCell ref="AB182:AB185"/>
    <mergeCell ref="AB186:AB189"/>
    <mergeCell ref="AB190:AB193"/>
    <mergeCell ref="AB194:AB197"/>
    <mergeCell ref="AC2:AC4"/>
    <mergeCell ref="AC5:AC7"/>
    <mergeCell ref="AC11:AC14"/>
    <mergeCell ref="AC15:AC18"/>
    <mergeCell ref="AC23:AC26"/>
    <mergeCell ref="AC27:AC30"/>
    <mergeCell ref="AC43:AC46"/>
    <mergeCell ref="AC47:AC50"/>
    <mergeCell ref="AC51:AC54"/>
    <mergeCell ref="AC55:AC58"/>
    <mergeCell ref="AC59:AC62"/>
    <mergeCell ref="AC63:AC66"/>
    <mergeCell ref="AC67:AC70"/>
    <mergeCell ref="AC83:AC86"/>
    <mergeCell ref="AC87:AC90"/>
    <mergeCell ref="AC91:AC93"/>
    <mergeCell ref="AC95:AC98"/>
    <mergeCell ref="AC99:AC102"/>
    <mergeCell ref="AB119:AB122"/>
    <mergeCell ref="AB123:AB126"/>
    <mergeCell ref="AB134:AB137"/>
    <mergeCell ref="AB138:AB141"/>
    <mergeCell ref="AB142:AB145"/>
    <mergeCell ref="AB146:AB149"/>
    <mergeCell ref="AB150:AB153"/>
    <mergeCell ref="AB158:AB161"/>
    <mergeCell ref="AB170:AB173"/>
    <mergeCell ref="AB43:AB46"/>
    <mergeCell ref="AB47:AB50"/>
    <mergeCell ref="AB51:AB54"/>
    <mergeCell ref="AB55:AB58"/>
    <mergeCell ref="AB59:AB62"/>
    <mergeCell ref="AB63:AB66"/>
    <mergeCell ref="AB83:AB86"/>
    <mergeCell ref="AB87:AB90"/>
    <mergeCell ref="AB91:AB94"/>
    <mergeCell ref="Z178:Z181"/>
    <mergeCell ref="Z182:Z185"/>
    <mergeCell ref="Z186:Z189"/>
    <mergeCell ref="Z194:Z197"/>
    <mergeCell ref="AA2:AA4"/>
    <mergeCell ref="AA51:AA54"/>
    <mergeCell ref="AA119:AA122"/>
    <mergeCell ref="AA134:AA137"/>
    <mergeCell ref="AA170:AA173"/>
    <mergeCell ref="AA182:AA185"/>
    <mergeCell ref="AA186:AA189"/>
    <mergeCell ref="Z119:Z122"/>
    <mergeCell ref="Z123:Z126"/>
    <mergeCell ref="Z134:Z137"/>
    <mergeCell ref="Z138:Z141"/>
    <mergeCell ref="Z142:Z145"/>
    <mergeCell ref="Z146:Z149"/>
    <mergeCell ref="Z158:Z161"/>
    <mergeCell ref="Z170:Z173"/>
    <mergeCell ref="Z174:Z177"/>
    <mergeCell ref="Z43:Z46"/>
    <mergeCell ref="Z47:Z50"/>
    <mergeCell ref="Z51:Z54"/>
    <mergeCell ref="Z55:Z58"/>
    <mergeCell ref="Z59:Z62"/>
    <mergeCell ref="Z63:Z66"/>
    <mergeCell ref="Z83:Z86"/>
    <mergeCell ref="Z87:Z90"/>
    <mergeCell ref="Z91:Z94"/>
    <mergeCell ref="K195:K196"/>
    <mergeCell ref="N2:N4"/>
    <mergeCell ref="O2:O4"/>
    <mergeCell ref="P2:P4"/>
    <mergeCell ref="Q2:Q4"/>
    <mergeCell ref="R2:R4"/>
    <mergeCell ref="S2:S4"/>
    <mergeCell ref="T2:T4"/>
    <mergeCell ref="U2:U4"/>
    <mergeCell ref="K2:M4"/>
    <mergeCell ref="K147:K148"/>
    <mergeCell ref="K151:K152"/>
    <mergeCell ref="K155:K156"/>
    <mergeCell ref="K159:K160"/>
    <mergeCell ref="K163:K164"/>
    <mergeCell ref="K167:K168"/>
    <mergeCell ref="K171:K172"/>
    <mergeCell ref="K175:K176"/>
    <mergeCell ref="K179:K180"/>
    <mergeCell ref="K112:K113"/>
    <mergeCell ref="K116:K117"/>
    <mergeCell ref="K120:K121"/>
    <mergeCell ref="K124:K125"/>
    <mergeCell ref="K127:K128"/>
    <mergeCell ref="K131:K132"/>
    <mergeCell ref="K135:K136"/>
    <mergeCell ref="K139:K140"/>
    <mergeCell ref="K143:K144"/>
    <mergeCell ref="K76:K77"/>
    <mergeCell ref="K80:K81"/>
    <mergeCell ref="K84:K85"/>
    <mergeCell ref="K88:K89"/>
    <mergeCell ref="K92:K93"/>
    <mergeCell ref="K96:K97"/>
    <mergeCell ref="K100:K101"/>
    <mergeCell ref="K104:K105"/>
    <mergeCell ref="K108:K109"/>
    <mergeCell ref="J162:J165"/>
    <mergeCell ref="J167:J169"/>
    <mergeCell ref="J170:J173"/>
    <mergeCell ref="J174:J177"/>
    <mergeCell ref="J178:J181"/>
    <mergeCell ref="J182:J185"/>
    <mergeCell ref="J186:J189"/>
    <mergeCell ref="J190:J193"/>
    <mergeCell ref="J194:J197"/>
    <mergeCell ref="J127:J129"/>
    <mergeCell ref="J131:J133"/>
    <mergeCell ref="J134:J137"/>
    <mergeCell ref="J138:J141"/>
    <mergeCell ref="J142:J145"/>
    <mergeCell ref="J146:J149"/>
    <mergeCell ref="J150:J153"/>
    <mergeCell ref="J155:J157"/>
    <mergeCell ref="J158:J161"/>
    <mergeCell ref="J91:J94"/>
    <mergeCell ref="J95:J98"/>
    <mergeCell ref="J99:J102"/>
    <mergeCell ref="J103:J106"/>
    <mergeCell ref="J108:J110"/>
    <mergeCell ref="J111:J114"/>
    <mergeCell ref="J116:J118"/>
    <mergeCell ref="J119:J122"/>
    <mergeCell ref="J123:J126"/>
    <mergeCell ref="J55:J58"/>
    <mergeCell ref="J59:J62"/>
    <mergeCell ref="J63:J66"/>
    <mergeCell ref="J67:J70"/>
    <mergeCell ref="J71:J74"/>
    <mergeCell ref="J75:J78"/>
    <mergeCell ref="J80:J82"/>
    <mergeCell ref="J83:J86"/>
    <mergeCell ref="J87:J90"/>
    <mergeCell ref="I162:I165"/>
    <mergeCell ref="I167:I169"/>
    <mergeCell ref="I170:I173"/>
    <mergeCell ref="I174:I177"/>
    <mergeCell ref="I178:I181"/>
    <mergeCell ref="I182:I185"/>
    <mergeCell ref="I186:I189"/>
    <mergeCell ref="I190:I193"/>
    <mergeCell ref="I194:I197"/>
    <mergeCell ref="I119:I122"/>
    <mergeCell ref="I123:I126"/>
    <mergeCell ref="I127:I129"/>
    <mergeCell ref="I131:I133"/>
    <mergeCell ref="I134:I137"/>
    <mergeCell ref="I138:I141"/>
    <mergeCell ref="I142:I145"/>
    <mergeCell ref="I146:I149"/>
    <mergeCell ref="I150:I153"/>
    <mergeCell ref="I83:I86"/>
    <mergeCell ref="I87:I90"/>
    <mergeCell ref="I91:I94"/>
    <mergeCell ref="I95:I98"/>
    <mergeCell ref="I99:I102"/>
    <mergeCell ref="I103:I106"/>
    <mergeCell ref="I108:I110"/>
    <mergeCell ref="I111:I114"/>
    <mergeCell ref="I116:I118"/>
    <mergeCell ref="H170:H173"/>
    <mergeCell ref="H174:H177"/>
    <mergeCell ref="H178:H181"/>
    <mergeCell ref="H182:H185"/>
    <mergeCell ref="H186:H189"/>
    <mergeCell ref="H190:H193"/>
    <mergeCell ref="H194:H197"/>
    <mergeCell ref="I5:I7"/>
    <mergeCell ref="I8:I10"/>
    <mergeCell ref="I11:I14"/>
    <mergeCell ref="I15:I18"/>
    <mergeCell ref="I20:I22"/>
    <mergeCell ref="I23:I26"/>
    <mergeCell ref="I27:I30"/>
    <mergeCell ref="I31:I34"/>
    <mergeCell ref="I35:I38"/>
    <mergeCell ref="I40:I42"/>
    <mergeCell ref="I43:I46"/>
    <mergeCell ref="I47:I50"/>
    <mergeCell ref="I51:I54"/>
    <mergeCell ref="I55:I58"/>
    <mergeCell ref="I59:I62"/>
    <mergeCell ref="I63:I66"/>
    <mergeCell ref="I67:I70"/>
    <mergeCell ref="H134:H137"/>
    <mergeCell ref="H138:H141"/>
    <mergeCell ref="H142:H145"/>
    <mergeCell ref="H146:H149"/>
    <mergeCell ref="H150:H153"/>
    <mergeCell ref="H155:H157"/>
    <mergeCell ref="H158:H161"/>
    <mergeCell ref="H162:H165"/>
    <mergeCell ref="H167:H169"/>
    <mergeCell ref="H83:H86"/>
    <mergeCell ref="H87:H90"/>
    <mergeCell ref="H91:H94"/>
    <mergeCell ref="H95:H98"/>
    <mergeCell ref="H99:H102"/>
    <mergeCell ref="H103:H106"/>
    <mergeCell ref="H108:H110"/>
    <mergeCell ref="H111:H114"/>
    <mergeCell ref="H116:H118"/>
    <mergeCell ref="G178:G181"/>
    <mergeCell ref="G182:G185"/>
    <mergeCell ref="G186:G189"/>
    <mergeCell ref="G190:G193"/>
    <mergeCell ref="G194:G197"/>
    <mergeCell ref="H5:H7"/>
    <mergeCell ref="H8:H10"/>
    <mergeCell ref="H11:H14"/>
    <mergeCell ref="H15:H18"/>
    <mergeCell ref="H20:H22"/>
    <mergeCell ref="H23:H26"/>
    <mergeCell ref="H27:H30"/>
    <mergeCell ref="H31:H34"/>
    <mergeCell ref="H35:H38"/>
    <mergeCell ref="H40:H42"/>
    <mergeCell ref="H43:H46"/>
    <mergeCell ref="H47:H50"/>
    <mergeCell ref="H51:H54"/>
    <mergeCell ref="H55:H58"/>
    <mergeCell ref="H59:H62"/>
    <mergeCell ref="H63:H66"/>
    <mergeCell ref="H67:H70"/>
    <mergeCell ref="H71:H74"/>
    <mergeCell ref="H75:H78"/>
    <mergeCell ref="G142:G145"/>
    <mergeCell ref="G146:G149"/>
    <mergeCell ref="G150:G153"/>
    <mergeCell ref="G155:G157"/>
    <mergeCell ref="G158:G161"/>
    <mergeCell ref="G162:G165"/>
    <mergeCell ref="G167:G169"/>
    <mergeCell ref="G170:G173"/>
    <mergeCell ref="G174:G177"/>
    <mergeCell ref="G83:G86"/>
    <mergeCell ref="G87:G90"/>
    <mergeCell ref="G91:G94"/>
    <mergeCell ref="G95:G98"/>
    <mergeCell ref="G99:G102"/>
    <mergeCell ref="G103:G106"/>
    <mergeCell ref="G108:G110"/>
    <mergeCell ref="G111:G114"/>
    <mergeCell ref="G116:G118"/>
    <mergeCell ref="F178:F181"/>
    <mergeCell ref="F182:F185"/>
    <mergeCell ref="F186:F189"/>
    <mergeCell ref="F190:F193"/>
    <mergeCell ref="F194:F197"/>
    <mergeCell ref="G3:G4"/>
    <mergeCell ref="G5:G7"/>
    <mergeCell ref="G8:G10"/>
    <mergeCell ref="G11:G14"/>
    <mergeCell ref="G15:G18"/>
    <mergeCell ref="G20:G22"/>
    <mergeCell ref="G23:G26"/>
    <mergeCell ref="G27:G30"/>
    <mergeCell ref="G31:G34"/>
    <mergeCell ref="G35:G38"/>
    <mergeCell ref="G40:G42"/>
    <mergeCell ref="G43:G46"/>
    <mergeCell ref="G47:G50"/>
    <mergeCell ref="G51:G54"/>
    <mergeCell ref="G55:G58"/>
    <mergeCell ref="G59:G62"/>
    <mergeCell ref="G63:G66"/>
    <mergeCell ref="G67:G70"/>
    <mergeCell ref="G71:G74"/>
    <mergeCell ref="F142:F145"/>
    <mergeCell ref="F146:F149"/>
    <mergeCell ref="F150:F153"/>
    <mergeCell ref="F155:F157"/>
    <mergeCell ref="F158:F161"/>
    <mergeCell ref="F162:F165"/>
    <mergeCell ref="F167:F169"/>
    <mergeCell ref="F170:F173"/>
    <mergeCell ref="F174:F177"/>
    <mergeCell ref="F83:F86"/>
    <mergeCell ref="F87:F90"/>
    <mergeCell ref="F91:F94"/>
    <mergeCell ref="F95:F98"/>
    <mergeCell ref="F99:F102"/>
    <mergeCell ref="F103:F106"/>
    <mergeCell ref="F108:F110"/>
    <mergeCell ref="F111:F114"/>
    <mergeCell ref="F116:F118"/>
    <mergeCell ref="E170:E173"/>
    <mergeCell ref="E174:E177"/>
    <mergeCell ref="E178:E181"/>
    <mergeCell ref="E182:E185"/>
    <mergeCell ref="E186:E189"/>
    <mergeCell ref="E190:E193"/>
    <mergeCell ref="E194:E197"/>
    <mergeCell ref="F5:F7"/>
    <mergeCell ref="F8:F10"/>
    <mergeCell ref="F11:F14"/>
    <mergeCell ref="F15:F18"/>
    <mergeCell ref="F20:F22"/>
    <mergeCell ref="F23:F26"/>
    <mergeCell ref="F27:F30"/>
    <mergeCell ref="F31:F34"/>
    <mergeCell ref="F35:F38"/>
    <mergeCell ref="F40:F42"/>
    <mergeCell ref="F43:F46"/>
    <mergeCell ref="F47:F50"/>
    <mergeCell ref="F51:F54"/>
    <mergeCell ref="F55:F58"/>
    <mergeCell ref="F59:F62"/>
    <mergeCell ref="F63:F66"/>
    <mergeCell ref="F67:F70"/>
    <mergeCell ref="E83:E86"/>
    <mergeCell ref="E87:E90"/>
    <mergeCell ref="E91:E94"/>
    <mergeCell ref="E95:E98"/>
    <mergeCell ref="E99:E102"/>
    <mergeCell ref="E103:E106"/>
    <mergeCell ref="E108:E110"/>
    <mergeCell ref="E111:E114"/>
    <mergeCell ref="E116:E118"/>
    <mergeCell ref="D170:D173"/>
    <mergeCell ref="D174:D177"/>
    <mergeCell ref="D178:D181"/>
    <mergeCell ref="D182:D185"/>
    <mergeCell ref="D186:D189"/>
    <mergeCell ref="D190:D193"/>
    <mergeCell ref="D194:D197"/>
    <mergeCell ref="E5:E7"/>
    <mergeCell ref="E8:E10"/>
    <mergeCell ref="E11:E14"/>
    <mergeCell ref="E15:E18"/>
    <mergeCell ref="E20:E22"/>
    <mergeCell ref="E23:E26"/>
    <mergeCell ref="E27:E30"/>
    <mergeCell ref="E31:E34"/>
    <mergeCell ref="E35:E38"/>
    <mergeCell ref="E40:E42"/>
    <mergeCell ref="E43:E46"/>
    <mergeCell ref="E47:E50"/>
    <mergeCell ref="E51:E54"/>
    <mergeCell ref="E55:E58"/>
    <mergeCell ref="E59:E62"/>
    <mergeCell ref="E63:E66"/>
    <mergeCell ref="E67:E70"/>
    <mergeCell ref="D87:D90"/>
    <mergeCell ref="D91:D94"/>
    <mergeCell ref="D95:D98"/>
    <mergeCell ref="D99:D102"/>
    <mergeCell ref="D103:D106"/>
    <mergeCell ref="D111:D114"/>
    <mergeCell ref="D119:D122"/>
    <mergeCell ref="D123:D126"/>
    <mergeCell ref="D134:D137"/>
    <mergeCell ref="C170:C173"/>
    <mergeCell ref="C174:C177"/>
    <mergeCell ref="C178:C181"/>
    <mergeCell ref="C182:C185"/>
    <mergeCell ref="C186:C189"/>
    <mergeCell ref="C190:C193"/>
    <mergeCell ref="C194:C197"/>
    <mergeCell ref="D2:D4"/>
    <mergeCell ref="D11:D14"/>
    <mergeCell ref="D15:D18"/>
    <mergeCell ref="D23:D26"/>
    <mergeCell ref="D27:D30"/>
    <mergeCell ref="D31:D34"/>
    <mergeCell ref="D35:D38"/>
    <mergeCell ref="D43:D46"/>
    <mergeCell ref="D47:D50"/>
    <mergeCell ref="D51:D54"/>
    <mergeCell ref="D55:D58"/>
    <mergeCell ref="D59:D62"/>
    <mergeCell ref="D63:D66"/>
    <mergeCell ref="D67:D70"/>
    <mergeCell ref="D71:D74"/>
    <mergeCell ref="D75:D78"/>
    <mergeCell ref="D83:D86"/>
    <mergeCell ref="C87:C90"/>
    <mergeCell ref="C91:C94"/>
    <mergeCell ref="C95:C98"/>
    <mergeCell ref="C99:C102"/>
    <mergeCell ref="C103:C106"/>
    <mergeCell ref="C111:C114"/>
    <mergeCell ref="C119:C122"/>
    <mergeCell ref="C123:C126"/>
    <mergeCell ref="C134:C137"/>
    <mergeCell ref="B170:B173"/>
    <mergeCell ref="B174:B177"/>
    <mergeCell ref="B178:B181"/>
    <mergeCell ref="B182:B185"/>
    <mergeCell ref="B186:B189"/>
    <mergeCell ref="B190:B193"/>
    <mergeCell ref="B194:B197"/>
    <mergeCell ref="C2:C4"/>
    <mergeCell ref="C11:C14"/>
    <mergeCell ref="C15:C18"/>
    <mergeCell ref="C23:C26"/>
    <mergeCell ref="C27:C30"/>
    <mergeCell ref="C31:C34"/>
    <mergeCell ref="C35:C38"/>
    <mergeCell ref="C43:C46"/>
    <mergeCell ref="C47:C50"/>
    <mergeCell ref="C51:C54"/>
    <mergeCell ref="C55:C58"/>
    <mergeCell ref="C59:C62"/>
    <mergeCell ref="C63:C66"/>
    <mergeCell ref="C67:C70"/>
    <mergeCell ref="C71:C74"/>
    <mergeCell ref="C75:C78"/>
    <mergeCell ref="C83:C86"/>
    <mergeCell ref="B87:B90"/>
    <mergeCell ref="B91:B94"/>
    <mergeCell ref="B95:B98"/>
    <mergeCell ref="B99:B102"/>
    <mergeCell ref="B103:B106"/>
    <mergeCell ref="B111:B114"/>
    <mergeCell ref="B119:B122"/>
    <mergeCell ref="B123:B126"/>
    <mergeCell ref="B134:B137"/>
    <mergeCell ref="A170:A173"/>
    <mergeCell ref="A174:A177"/>
    <mergeCell ref="A178:A181"/>
    <mergeCell ref="A182:A185"/>
    <mergeCell ref="A186:A189"/>
    <mergeCell ref="A190:A193"/>
    <mergeCell ref="A194:A197"/>
    <mergeCell ref="B2:B4"/>
    <mergeCell ref="B11:B14"/>
    <mergeCell ref="B15:B18"/>
    <mergeCell ref="B23:B26"/>
    <mergeCell ref="B27:B30"/>
    <mergeCell ref="B31:B34"/>
    <mergeCell ref="B35:B38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83:B86"/>
    <mergeCell ref="K197:L197"/>
    <mergeCell ref="A2:A4"/>
    <mergeCell ref="A11:A14"/>
    <mergeCell ref="A15:A18"/>
    <mergeCell ref="A23:A26"/>
    <mergeCell ref="A27:A30"/>
    <mergeCell ref="A31:A34"/>
    <mergeCell ref="A35:A38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83:A86"/>
    <mergeCell ref="A87:A90"/>
    <mergeCell ref="A91:A94"/>
    <mergeCell ref="A95:A98"/>
    <mergeCell ref="A99:A102"/>
    <mergeCell ref="A103:A106"/>
    <mergeCell ref="A111:A114"/>
    <mergeCell ref="K182:M182"/>
    <mergeCell ref="K185:L185"/>
    <mergeCell ref="K186:M186"/>
    <mergeCell ref="R186:T186"/>
    <mergeCell ref="K189:L189"/>
    <mergeCell ref="K190:M190"/>
    <mergeCell ref="Q190:U190"/>
    <mergeCell ref="K193:L193"/>
    <mergeCell ref="K194:M194"/>
    <mergeCell ref="K183:K184"/>
    <mergeCell ref="K187:K188"/>
    <mergeCell ref="K191:K192"/>
    <mergeCell ref="K170:M170"/>
    <mergeCell ref="N170:P170"/>
    <mergeCell ref="K173:L173"/>
    <mergeCell ref="K174:M174"/>
    <mergeCell ref="P174:Y174"/>
    <mergeCell ref="K177:L177"/>
    <mergeCell ref="K178:M178"/>
    <mergeCell ref="P178:Y178"/>
    <mergeCell ref="K181:L181"/>
    <mergeCell ref="A157:D157"/>
    <mergeCell ref="K157:L157"/>
    <mergeCell ref="K158:M158"/>
    <mergeCell ref="P158:Y158"/>
    <mergeCell ref="K161:L161"/>
    <mergeCell ref="K162:M162"/>
    <mergeCell ref="K165:L165"/>
    <mergeCell ref="A166:AD166"/>
    <mergeCell ref="A169:D169"/>
    <mergeCell ref="K169:L169"/>
    <mergeCell ref="A158:A161"/>
    <mergeCell ref="A162:A165"/>
    <mergeCell ref="B158:B161"/>
    <mergeCell ref="B162:B165"/>
    <mergeCell ref="C158:C161"/>
    <mergeCell ref="C162:C165"/>
    <mergeCell ref="D158:D161"/>
    <mergeCell ref="D162:D165"/>
    <mergeCell ref="E155:E157"/>
    <mergeCell ref="E158:E161"/>
    <mergeCell ref="E162:E165"/>
    <mergeCell ref="E167:E169"/>
    <mergeCell ref="I155:I157"/>
    <mergeCell ref="I158:I161"/>
    <mergeCell ref="K142:M142"/>
    <mergeCell ref="K145:L145"/>
    <mergeCell ref="K146:M146"/>
    <mergeCell ref="P146:Y146"/>
    <mergeCell ref="K149:L149"/>
    <mergeCell ref="K150:M150"/>
    <mergeCell ref="P150:X150"/>
    <mergeCell ref="K153:L153"/>
    <mergeCell ref="A154:AD154"/>
    <mergeCell ref="A142:A145"/>
    <mergeCell ref="A146:A149"/>
    <mergeCell ref="A150:A153"/>
    <mergeCell ref="B142:B145"/>
    <mergeCell ref="B146:B149"/>
    <mergeCell ref="B150:B153"/>
    <mergeCell ref="C142:C145"/>
    <mergeCell ref="C146:C149"/>
    <mergeCell ref="C150:C153"/>
    <mergeCell ref="D142:D145"/>
    <mergeCell ref="D146:D149"/>
    <mergeCell ref="D150:D153"/>
    <mergeCell ref="E142:E145"/>
    <mergeCell ref="E146:E149"/>
    <mergeCell ref="E150:E153"/>
    <mergeCell ref="A130:AD130"/>
    <mergeCell ref="A133:D133"/>
    <mergeCell ref="K133:L133"/>
    <mergeCell ref="K134:M134"/>
    <mergeCell ref="Q134:R134"/>
    <mergeCell ref="K137:L137"/>
    <mergeCell ref="K138:M138"/>
    <mergeCell ref="P138:Y138"/>
    <mergeCell ref="K141:L141"/>
    <mergeCell ref="A134:A137"/>
    <mergeCell ref="A138:A141"/>
    <mergeCell ref="B138:B141"/>
    <mergeCell ref="C138:C141"/>
    <mergeCell ref="D138:D141"/>
    <mergeCell ref="E131:E133"/>
    <mergeCell ref="E134:E137"/>
    <mergeCell ref="E138:E141"/>
    <mergeCell ref="F131:F133"/>
    <mergeCell ref="F134:F137"/>
    <mergeCell ref="F138:F141"/>
    <mergeCell ref="G131:G133"/>
    <mergeCell ref="G134:G137"/>
    <mergeCell ref="G138:G141"/>
    <mergeCell ref="H131:H133"/>
    <mergeCell ref="K114:L114"/>
    <mergeCell ref="A115:AD115"/>
    <mergeCell ref="A118:D118"/>
    <mergeCell ref="K118:L118"/>
    <mergeCell ref="K119:M119"/>
    <mergeCell ref="K122:L122"/>
    <mergeCell ref="K123:M123"/>
    <mergeCell ref="K126:L126"/>
    <mergeCell ref="A129:D129"/>
    <mergeCell ref="K129:L129"/>
    <mergeCell ref="A119:A122"/>
    <mergeCell ref="A123:A126"/>
    <mergeCell ref="E119:E122"/>
    <mergeCell ref="E123:E126"/>
    <mergeCell ref="E127:E129"/>
    <mergeCell ref="F119:F122"/>
    <mergeCell ref="F123:F126"/>
    <mergeCell ref="F127:F129"/>
    <mergeCell ref="G119:G122"/>
    <mergeCell ref="G123:G126"/>
    <mergeCell ref="G127:G129"/>
    <mergeCell ref="H119:H122"/>
    <mergeCell ref="H123:H126"/>
    <mergeCell ref="H127:H129"/>
    <mergeCell ref="K98:L98"/>
    <mergeCell ref="K99:M99"/>
    <mergeCell ref="K102:L102"/>
    <mergeCell ref="K103:M103"/>
    <mergeCell ref="K106:L106"/>
    <mergeCell ref="A107:AD107"/>
    <mergeCell ref="A110:D110"/>
    <mergeCell ref="K110:L110"/>
    <mergeCell ref="K111:M111"/>
    <mergeCell ref="Z95:Z98"/>
    <mergeCell ref="Z111:Z114"/>
    <mergeCell ref="AB95:AB98"/>
    <mergeCell ref="AB111:AB114"/>
    <mergeCell ref="AC111:AC114"/>
    <mergeCell ref="AD111:AD114"/>
    <mergeCell ref="K83:M83"/>
    <mergeCell ref="P83:Y83"/>
    <mergeCell ref="K86:L86"/>
    <mergeCell ref="K87:M87"/>
    <mergeCell ref="K90:L90"/>
    <mergeCell ref="K91:M91"/>
    <mergeCell ref="W91:Y91"/>
    <mergeCell ref="K94:L94"/>
    <mergeCell ref="K95:M95"/>
    <mergeCell ref="P95:Q95"/>
    <mergeCell ref="K67:M67"/>
    <mergeCell ref="Q67:T67"/>
    <mergeCell ref="K70:L70"/>
    <mergeCell ref="K71:M71"/>
    <mergeCell ref="K74:L74"/>
    <mergeCell ref="K75:M75"/>
    <mergeCell ref="K78:L78"/>
    <mergeCell ref="A79:AD79"/>
    <mergeCell ref="A82:D82"/>
    <mergeCell ref="K82:L82"/>
    <mergeCell ref="E71:E74"/>
    <mergeCell ref="E75:E78"/>
    <mergeCell ref="E80:E82"/>
    <mergeCell ref="F71:F74"/>
    <mergeCell ref="F75:F78"/>
    <mergeCell ref="F80:F82"/>
    <mergeCell ref="G75:G78"/>
    <mergeCell ref="G80:G82"/>
    <mergeCell ref="H80:H82"/>
    <mergeCell ref="I71:I74"/>
    <mergeCell ref="I75:I78"/>
    <mergeCell ref="I80:I82"/>
    <mergeCell ref="K68:K69"/>
    <mergeCell ref="K72:K73"/>
    <mergeCell ref="K54:L54"/>
    <mergeCell ref="K55:M55"/>
    <mergeCell ref="R55:T55"/>
    <mergeCell ref="K58:L58"/>
    <mergeCell ref="K59:M59"/>
    <mergeCell ref="K62:L62"/>
    <mergeCell ref="K63:M63"/>
    <mergeCell ref="R63:T63"/>
    <mergeCell ref="K66:L66"/>
    <mergeCell ref="K56:K57"/>
    <mergeCell ref="K60:K61"/>
    <mergeCell ref="K64:K65"/>
    <mergeCell ref="A42:D42"/>
    <mergeCell ref="K42:L42"/>
    <mergeCell ref="K43:M43"/>
    <mergeCell ref="O43:R43"/>
    <mergeCell ref="K46:L46"/>
    <mergeCell ref="K47:M47"/>
    <mergeCell ref="P47:Y47"/>
    <mergeCell ref="K50:L50"/>
    <mergeCell ref="K51:M51"/>
    <mergeCell ref="V51:W51"/>
    <mergeCell ref="J40:J42"/>
    <mergeCell ref="J43:J46"/>
    <mergeCell ref="J47:J50"/>
    <mergeCell ref="J51:J54"/>
    <mergeCell ref="K40:K41"/>
    <mergeCell ref="K44:K45"/>
    <mergeCell ref="K48:K49"/>
    <mergeCell ref="K52:K53"/>
    <mergeCell ref="K27:M27"/>
    <mergeCell ref="U27:V27"/>
    <mergeCell ref="K30:L30"/>
    <mergeCell ref="K31:M31"/>
    <mergeCell ref="K34:L34"/>
    <mergeCell ref="K35:M35"/>
    <mergeCell ref="Q35:S35"/>
    <mergeCell ref="K38:L38"/>
    <mergeCell ref="A39:AD39"/>
    <mergeCell ref="J27:J30"/>
    <mergeCell ref="J31:J34"/>
    <mergeCell ref="J35:J38"/>
    <mergeCell ref="K28:K29"/>
    <mergeCell ref="K32:K33"/>
    <mergeCell ref="K36:K37"/>
    <mergeCell ref="Z27:Z30"/>
    <mergeCell ref="AB27:AB30"/>
    <mergeCell ref="K14:L14"/>
    <mergeCell ref="K15:M15"/>
    <mergeCell ref="K18:L18"/>
    <mergeCell ref="A19:AD19"/>
    <mergeCell ref="A22:D22"/>
    <mergeCell ref="K22:L22"/>
    <mergeCell ref="K23:M23"/>
    <mergeCell ref="P23:Y23"/>
    <mergeCell ref="K26:L26"/>
    <mergeCell ref="J11:J14"/>
    <mergeCell ref="J15:J18"/>
    <mergeCell ref="J20:J22"/>
    <mergeCell ref="J23:J26"/>
    <mergeCell ref="K12:K13"/>
    <mergeCell ref="K16:K17"/>
    <mergeCell ref="K20:K21"/>
    <mergeCell ref="K24:K25"/>
    <mergeCell ref="Z11:Z14"/>
    <mergeCell ref="Z23:Z26"/>
    <mergeCell ref="AB11:AB14"/>
    <mergeCell ref="AB23:AB26"/>
    <mergeCell ref="A1:AD1"/>
    <mergeCell ref="E2:G2"/>
    <mergeCell ref="H2:J2"/>
    <mergeCell ref="E3:F3"/>
    <mergeCell ref="H3:I3"/>
    <mergeCell ref="K7:L7"/>
    <mergeCell ref="A10:D10"/>
    <mergeCell ref="K10:L10"/>
    <mergeCell ref="K11:M11"/>
    <mergeCell ref="P11:Y11"/>
    <mergeCell ref="J3:J4"/>
    <mergeCell ref="J5:J7"/>
    <mergeCell ref="J8:J10"/>
    <mergeCell ref="K5:K6"/>
    <mergeCell ref="K8:K9"/>
    <mergeCell ref="V2:V4"/>
    <mergeCell ref="W2:W4"/>
    <mergeCell ref="X2:X4"/>
    <mergeCell ref="Y2:Y4"/>
    <mergeCell ref="Z2:Z4"/>
    <mergeCell ref="Z5:Z7"/>
    <mergeCell ref="AB2:AB4"/>
    <mergeCell ref="AB5:AB7"/>
    <mergeCell ref="A5:D7"/>
  </mergeCells>
  <phoneticPr fontId="17" type="noConversion"/>
  <pageMargins left="0.39305555555555599" right="0.39305555555555599" top="0.51180555555555596" bottom="0.35416666666666702" header="0.51180555555555596" footer="0.27500000000000002"/>
  <pageSetup paperSize="8" scale="61" orientation="landscape" r:id="rId1"/>
  <headerFooter>
    <oddFooter>&amp;C第 &amp;P 页，共 &amp;N 页</oddFooter>
  </headerFooter>
  <rowBreaks count="9" manualBreakCount="9">
    <brk id="34" max="29" man="1"/>
    <brk id="62" max="29" man="1"/>
    <brk id="90" max="29" man="1"/>
    <brk id="115" max="29" man="1"/>
    <brk id="145" max="29" man="1"/>
    <brk id="165" max="29" man="1"/>
    <brk id="197" max="16383" man="1"/>
    <brk id="197" max="29" man="1"/>
    <brk id="19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同安区</vt:lpstr>
      <vt:lpstr>同安区!Print_Area</vt:lpstr>
      <vt:lpstr>同安区!Print_Titles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重点办</dc:creator>
  <cp:lastModifiedBy>lenovo</cp:lastModifiedBy>
  <cp:lastPrinted>2018-03-20T08:52:00Z</cp:lastPrinted>
  <dcterms:created xsi:type="dcterms:W3CDTF">2015-12-11T08:38:00Z</dcterms:created>
  <dcterms:modified xsi:type="dcterms:W3CDTF">2018-04-27T07:43:11Z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